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" yWindow="124" windowWidth="15136" windowHeight="9303" activeTab="0"/>
  </bookViews>
  <sheets>
    <sheet name="TỔNG HỢP" sheetId="1" r:id="rId1"/>
    <sheet name="HP MN" sheetId="2" r:id="rId2"/>
    <sheet name="HP THCS" sheetId="3" r:id="rId3"/>
    <sheet name="Ho tro CPHT" sheetId="4" r:id="rId4"/>
    <sheet name="an trua MN " sheetId="5" r:id="rId5"/>
    <sheet name="Ho tro tai chinh" sheetId="6" r:id="rId6"/>
  </sheets>
  <definedNames>
    <definedName name="_xlnm.Print_Titles" localSheetId="3">'Ho tro CPHT'!$4:$4</definedName>
  </definedNames>
  <calcPr fullCalcOnLoad="1"/>
</workbook>
</file>

<file path=xl/sharedStrings.xml><?xml version="1.0" encoding="utf-8"?>
<sst xmlns="http://schemas.openxmlformats.org/spreadsheetml/2006/main" count="373" uniqueCount="135">
  <si>
    <t>TT</t>
  </si>
  <si>
    <t>Đối tượng miễn</t>
  </si>
  <si>
    <t>Đối tượng giảm (50%)</t>
  </si>
  <si>
    <t>Tổng cộng</t>
  </si>
  <si>
    <t>Người tổng hợp</t>
  </si>
  <si>
    <t>Ghi chú</t>
  </si>
  <si>
    <t xml:space="preserve">Số tháng miễn, giảm </t>
  </si>
  <si>
    <t>Số tháng</t>
  </si>
  <si>
    <r>
      <t xml:space="preserve">Mức thu học phí cấp có thẩm quyền QĐ </t>
    </r>
    <r>
      <rPr>
        <i/>
        <sz val="10"/>
        <rFont val="Times New Roman"/>
        <family val="1"/>
      </rPr>
      <t>(nghìn đồng/tháng)</t>
    </r>
  </si>
  <si>
    <r>
      <t xml:space="preserve">Nhu cầu kinh phí miễn, giảm học phí  </t>
    </r>
    <r>
      <rPr>
        <i/>
        <sz val="10"/>
        <rFont val="Times New Roman"/>
        <family val="1"/>
      </rPr>
      <t>(nghìn đồng)</t>
    </r>
  </si>
  <si>
    <t>STT</t>
  </si>
  <si>
    <t>Mức hưởng</t>
  </si>
  <si>
    <t>Số tháng hưởng</t>
  </si>
  <si>
    <t>đvt: nghìn đồng</t>
  </si>
  <si>
    <t>Tổng nhu cầu kinh phí</t>
  </si>
  <si>
    <t xml:space="preserve"> </t>
  </si>
  <si>
    <t>Cộng</t>
  </si>
  <si>
    <t>KP thực hiện chính sách học bổng</t>
  </si>
  <si>
    <t>KP hỗ trợ mua phương tiện, đồ dùng</t>
  </si>
  <si>
    <t>Tổng KP thực hiện chính sách đối với người khuyết tật</t>
  </si>
  <si>
    <t>Nhu cầu KP</t>
  </si>
  <si>
    <t>Mức hưởng/tháng</t>
  </si>
  <si>
    <t>Họ và tên</t>
  </si>
  <si>
    <t>Ngày tháng năm sinh</t>
  </si>
  <si>
    <t>Số tiền được hỗ trợ/tháng</t>
  </si>
  <si>
    <t>Đối tượng</t>
  </si>
  <si>
    <t>Kinh phí hỗ trợ (nghìn đồng)</t>
  </si>
  <si>
    <t>HIỆU TRƯỞNG</t>
  </si>
  <si>
    <t>Nguyễn Thị A</t>
  </si>
  <si>
    <t>Họ và tên học sinh</t>
  </si>
  <si>
    <t>Đối tượng giảm</t>
  </si>
  <si>
    <t>TỔNG HỢP NHU CẦU KINH PHÍ MIỄN, GIẢM HỌC PHÍ 
 CẤP THCS NĂM 2020</t>
  </si>
  <si>
    <t>DỰ TOÁN KINH PHÍ THỰC HIỆN CHÍNH SÁCH HỌC BỔNG VÀ HỖ TRỢ CHI PHÍ MUA PHƯƠNG TIỆN ĐỒ DÙNG HỌC TẬP DÙNG RIÊNG CHO NGƯỜI KHUYẾT TẬT
 NĂM HỌC 2019 - 2020</t>
  </si>
  <si>
    <r>
      <t xml:space="preserve">UBND THÀNH PHỐ CHÍ LINH
</t>
    </r>
    <r>
      <rPr>
        <b/>
        <sz val="12"/>
        <rFont val="Times New Roman"/>
        <family val="1"/>
      </rPr>
      <t>TRƯỜNG ……………………</t>
    </r>
    <r>
      <rPr>
        <sz val="12"/>
        <rFont val="Times New Roman"/>
        <family val="1"/>
      </rPr>
      <t>.</t>
    </r>
  </si>
  <si>
    <r>
      <t>UBND THÀNH PHỐ CHÍ LINH</t>
    </r>
    <r>
      <rPr>
        <b/>
        <sz val="12"/>
        <rFont val="Times New Roman"/>
        <family val="1"/>
      </rPr>
      <t xml:space="preserve">
TRƯỜNG …………………</t>
    </r>
  </si>
  <si>
    <t>Chí Linh, ngày      tháng     năm 2019</t>
  </si>
  <si>
    <t>Nguyễn Huyền My</t>
  </si>
  <si>
    <t>Hộ nghèo</t>
  </si>
  <si>
    <t>Cận nghèo</t>
  </si>
  <si>
    <r>
      <t>UBND THÀNH PHỐ CHÍ LINH</t>
    </r>
    <r>
      <rPr>
        <b/>
        <sz val="12"/>
        <rFont val="Times New Roman"/>
        <family val="1"/>
      </rPr>
      <t xml:space="preserve">
TRƯỜNG MN SAO ĐỎ</t>
    </r>
  </si>
  <si>
    <t>X</t>
  </si>
  <si>
    <t>Đào Thị Thúy Lan</t>
  </si>
  <si>
    <t>Bùi Thị Bến</t>
  </si>
  <si>
    <t>Vùng núi</t>
  </si>
  <si>
    <r>
      <t>UBND THÀNH PHỐ CHÍ LINH</t>
    </r>
    <r>
      <rPr>
        <b/>
        <sz val="12"/>
        <rFont val="Times New Roman"/>
        <family val="1"/>
      </rPr>
      <t xml:space="preserve">
TRƯỜNG  MN SAO ĐỎ</t>
    </r>
  </si>
  <si>
    <t>5A Đ1</t>
  </si>
  <si>
    <t>5D Đ1</t>
  </si>
  <si>
    <t>2A Đ1</t>
  </si>
  <si>
    <t>5B Đ1</t>
  </si>
  <si>
    <t>5C Đ1</t>
  </si>
  <si>
    <t>TỔNG HỢP NHU CẦU KINH PHÍ MIỄN, GIẢM HỌC PHÍ BẬC MẦM NON
 THÁNG 1 - 5 NĂM 2019</t>
  </si>
  <si>
    <t>Nông Diệu Hiền</t>
  </si>
  <si>
    <t>Trương Phương Chi</t>
  </si>
  <si>
    <t>Đỗ Phúc Thanh</t>
  </si>
  <si>
    <t>Lâm Thị Ngọc Khánh</t>
  </si>
  <si>
    <t>Nguyễn Thảo Nhi</t>
  </si>
  <si>
    <t>Dương Trung Sơn</t>
  </si>
  <si>
    <t>Chu Đức Dương</t>
  </si>
  <si>
    <t>4TA</t>
  </si>
  <si>
    <t>4TD</t>
  </si>
  <si>
    <t>4TC</t>
  </si>
  <si>
    <t>5TB</t>
  </si>
  <si>
    <t>4TB</t>
  </si>
  <si>
    <t>5TA</t>
  </si>
  <si>
    <t>05</t>
  </si>
  <si>
    <t>Chí Linh, ngày  18   tháng  12  năm 2019</t>
  </si>
  <si>
    <r>
      <t>UBND THÀNH PHỐ CHÍ LINH</t>
    </r>
    <r>
      <rPr>
        <b/>
        <sz val="12"/>
        <rFont val="Times New Roman"/>
        <family val="1"/>
      </rPr>
      <t xml:space="preserve">
TRƯỜNG MN SAO MAI</t>
    </r>
  </si>
  <si>
    <t>Thương binh</t>
  </si>
  <si>
    <t>Nguyễn Kim Phượng</t>
  </si>
  <si>
    <t>Nguyễn Việt Huy</t>
  </si>
  <si>
    <t>Nguyễn Minh Đức</t>
  </si>
  <si>
    <t>Đặng Đăng Khoa</t>
  </si>
  <si>
    <t>Lương Thị Kim Ngân</t>
  </si>
  <si>
    <t>Số tiền bằng chữ : Hai triệu, năm trăm ngàn đồng chẵn./.</t>
  </si>
  <si>
    <t>Số tiền bằng chữ : Hai triệu, tám trăm mười hai ngàn, năm trăm đồng chẵn./ .</t>
  </si>
  <si>
    <t>Chưa chi tiền miễn giảm học phí từ tháng 1-5/2019  vì thiếu tiền để năm 2020 ch bù</t>
  </si>
  <si>
    <t>Ký nhận</t>
  </si>
  <si>
    <t>THỦ QUỸ</t>
  </si>
  <si>
    <t>KẾ TOÁN</t>
  </si>
  <si>
    <t>5C Đ2</t>
  </si>
  <si>
    <t>Nguyễn Huy Hoàng</t>
  </si>
  <si>
    <t>Đỗ Anh Thanh Phong</t>
  </si>
  <si>
    <t>Hoàng Tuyết Nhung</t>
  </si>
  <si>
    <t>03</t>
  </si>
  <si>
    <t>DANH SÁCH CHI TIỀN  MIỄN, GIẢM HỌC PHÍ CHO TRẺ HỘ NGHÈO, CẬN NGHÈO
 THÁNG 9-12 NĂM 2020</t>
  </si>
  <si>
    <t>Chu Đức Phúc</t>
  </si>
  <si>
    <t>Bùi Thanh Tuyền</t>
  </si>
  <si>
    <t>Lũ Trung Dũng</t>
  </si>
  <si>
    <t>Nguyễn Quang Khang</t>
  </si>
  <si>
    <t>Trần Cao Hoàng Quân</t>
  </si>
  <si>
    <t>Nguyễn Thị Mai Linh</t>
  </si>
  <si>
    <t>Vũ Mạnh Quyển</t>
  </si>
  <si>
    <t>Vũ Thị Ngọc Tuyết</t>
  </si>
  <si>
    <t>Phạm Diệu Thanh</t>
  </si>
  <si>
    <t>Lâm Ngọc Minh Anh</t>
  </si>
  <si>
    <t>04</t>
  </si>
  <si>
    <t>Đi T10</t>
  </si>
  <si>
    <t>3A-K1</t>
  </si>
  <si>
    <t>3D  - K1</t>
  </si>
  <si>
    <t>4D  - K2</t>
  </si>
  <si>
    <t>5A  - K2</t>
  </si>
  <si>
    <t>4D  - K1</t>
  </si>
  <si>
    <t>5C  - K2</t>
  </si>
  <si>
    <t>5E - K2</t>
  </si>
  <si>
    <t>3B - K2</t>
  </si>
  <si>
    <t>4D  - K12</t>
  </si>
  <si>
    <t>3C - K2</t>
  </si>
  <si>
    <t>4A - K2</t>
  </si>
  <si>
    <t>Chí Linh, ngày  07  tháng  12  năm 2020</t>
  </si>
  <si>
    <t>Nguyễn Thị Kim Dung</t>
  </si>
  <si>
    <t>Số tiền bằng chữ : Bốn triệu, chín trăm chín mươi năm ngàn đồng chẵn ./.</t>
  </si>
  <si>
    <t>DANH SÁCH CHI TIỀN
 HỖ TRỢ CHI PHÍ HỌC TẬP THÁNG 9-12  NĂM 2020</t>
  </si>
  <si>
    <t>Mồ côi</t>
  </si>
  <si>
    <t>Số tiền bằng chữ : Một triệu, chín trăm ngàn đồng chẵn./.</t>
  </si>
  <si>
    <t xml:space="preserve">     Chí Linh, ngày 07  tháng 12  năm 2020</t>
  </si>
  <si>
    <t>Lưu Nhật Trung</t>
  </si>
  <si>
    <t>DANH SÁCH TRẺ EM TỪ 3-5 TUỔI  ĐƯỢC HỖ TRỢ ĂN TRƯA THÁNG 9-10/2020</t>
  </si>
  <si>
    <t>Chí Linh, ngày  07   tháng 12    năm 2020</t>
  </si>
  <si>
    <t>DANH SÁCH TRẺ EM TỪ 3-5 TUỔI  ĐƯỢC HỖ TRỢ ĂN TRƯA THÁNG 11 - 12 /2020</t>
  </si>
  <si>
    <t>Số tiền bằng chữ : Bốn triệu, tám trăm ngàn đồng chẵn ./.</t>
  </si>
  <si>
    <t>Số tiền bằng chữ : Bốn triệu, ba trăm hai mươi mốt ngàn đồng chẵn ./.</t>
  </si>
  <si>
    <t xml:space="preserve"> Miễn giảm Học phí</t>
  </si>
  <si>
    <t>Hỗ trợ chi phí học tập</t>
  </si>
  <si>
    <t>Hỗ trợ tiền ăn trưa trẻ MG</t>
  </si>
  <si>
    <t>lớp</t>
  </si>
  <si>
    <t>Đối tượng miễn 100%</t>
  </si>
  <si>
    <t xml:space="preserve">Số tiền </t>
  </si>
  <si>
    <t>Dương Tú Uyên</t>
  </si>
  <si>
    <t>Tổng cộng số tiền trẻ được hưởng</t>
  </si>
  <si>
    <t>TỔNG HỢP DANH SÁCH CHI TRẢ  TIỀN CHẾ ĐỘ CHÍNH SÁCH CHO TRẺ</t>
  </si>
  <si>
    <t>Khuyết tật</t>
  </si>
  <si>
    <t>HỌC KỲ I - NĂM HỌC 2023 - 2024</t>
  </si>
  <si>
    <t>Kèm theo BB công khai chế độ chính sách cho trẻ hộ nghèo, cận nghèo tháng 9-12/2023 số     431/BB-MNSĐ ngày 15/12/2023</t>
  </si>
  <si>
    <t>Trần Hải Yến</t>
  </si>
  <si>
    <t>4E - K2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</si>
</sst>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_(* #,##0_);_(* \(#,##0\);_(* &quot;-&quot;??_);_(@_)"/>
    <numFmt numFmtId="187" formatCode="_(* #,##0.0_);_(* \(#,##0.0\);_(* &quot;-&quot;??_);_(@_)"/>
    <numFmt numFmtId="188" formatCode="#,##0.0"/>
    <numFmt numFmtId="189" formatCode="[$-409]dddd\,\ mmmm\ dd\,\ yyyy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.VnTime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.VnTime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.VnTime"/>
      <family val="2"/>
    </font>
    <font>
      <sz val="12"/>
      <color indexed="40"/>
      <name val="Times New Roman"/>
      <family val="1"/>
    </font>
    <font>
      <sz val="11"/>
      <color indexed="4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.VnTime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.VnTime"/>
      <family val="2"/>
    </font>
    <font>
      <sz val="12"/>
      <color rgb="FF00B0F0"/>
      <name val="Times New Roman"/>
      <family val="1"/>
    </font>
    <font>
      <sz val="11"/>
      <color rgb="FF00B0F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6" fontId="8" fillId="0" borderId="10" xfId="4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6" fontId="8" fillId="0" borderId="15" xfId="41" applyNumberFormat="1" applyFont="1" applyBorder="1" applyAlignment="1">
      <alignment horizontal="center" vertical="center" wrapText="1"/>
    </xf>
    <xf numFmtId="186" fontId="13" fillId="0" borderId="12" xfId="41" applyNumberFormat="1" applyFont="1" applyBorder="1" applyAlignment="1">
      <alignment horizontal="center" vertical="center" wrapText="1"/>
    </xf>
    <xf numFmtId="186" fontId="13" fillId="0" borderId="10" xfId="41" applyNumberFormat="1" applyFont="1" applyBorder="1" applyAlignment="1">
      <alignment horizontal="center" vertical="center" wrapText="1"/>
    </xf>
    <xf numFmtId="186" fontId="13" fillId="0" borderId="13" xfId="4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" fontId="13" fillId="0" borderId="12" xfId="41" applyNumberFormat="1" applyFont="1" applyBorder="1" applyAlignment="1">
      <alignment horizontal="center" vertical="center" wrapText="1"/>
    </xf>
    <xf numFmtId="1" fontId="13" fillId="0" borderId="10" xfId="41" applyNumberFormat="1" applyFont="1" applyBorder="1" applyAlignment="1">
      <alignment horizontal="center" vertical="center" wrapText="1"/>
    </xf>
    <xf numFmtId="1" fontId="13" fillId="0" borderId="13" xfId="41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86" fontId="14" fillId="0" borderId="11" xfId="41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86" fontId="8" fillId="0" borderId="12" xfId="4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186" fontId="9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6" fontId="10" fillId="0" borderId="18" xfId="0" applyNumberFormat="1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6" fontId="1" fillId="0" borderId="11" xfId="41" applyNumberFormat="1" applyFont="1" applyBorder="1" applyAlignment="1">
      <alignment horizontal="center" wrapText="1"/>
    </xf>
    <xf numFmtId="186" fontId="2" fillId="0" borderId="19" xfId="41" applyNumberFormat="1" applyFont="1" applyBorder="1" applyAlignment="1">
      <alignment horizontal="center" wrapText="1"/>
    </xf>
    <xf numFmtId="186" fontId="2" fillId="0" borderId="10" xfId="41" applyNumberFormat="1" applyFont="1" applyBorder="1" applyAlignment="1">
      <alignment horizontal="center" wrapText="1"/>
    </xf>
    <xf numFmtId="14" fontId="64" fillId="33" borderId="10" xfId="0" applyNumberFormat="1" applyFont="1" applyFill="1" applyBorder="1" applyAlignment="1">
      <alignment horizontal="center"/>
    </xf>
    <xf numFmtId="186" fontId="2" fillId="0" borderId="15" xfId="41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14" fontId="2" fillId="0" borderId="19" xfId="0" applyNumberFormat="1" applyFont="1" applyBorder="1" applyAlignment="1">
      <alignment horizontal="center" wrapText="1"/>
    </xf>
    <xf numFmtId="49" fontId="2" fillId="0" borderId="19" xfId="41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 wrapText="1"/>
    </xf>
    <xf numFmtId="49" fontId="2" fillId="0" borderId="10" xfId="41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14" fontId="6" fillId="0" borderId="15" xfId="0" applyNumberFormat="1" applyFont="1" applyBorder="1" applyAlignment="1">
      <alignment horizontal="center" wrapText="1"/>
    </xf>
    <xf numFmtId="49" fontId="2" fillId="0" borderId="15" xfId="41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6" fontId="15" fillId="0" borderId="19" xfId="41" applyNumberFormat="1" applyFont="1" applyBorder="1" applyAlignment="1">
      <alignment horizontal="center" wrapText="1"/>
    </xf>
    <xf numFmtId="186" fontId="15" fillId="0" borderId="10" xfId="41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86" fontId="15" fillId="0" borderId="20" xfId="41" applyNumberFormat="1" applyFont="1" applyBorder="1" applyAlignment="1">
      <alignment horizontal="center" wrapText="1"/>
    </xf>
    <xf numFmtId="186" fontId="2" fillId="0" borderId="20" xfId="41" applyNumberFormat="1" applyFont="1" applyBorder="1" applyAlignment="1">
      <alignment horizontal="center" wrapText="1"/>
    </xf>
    <xf numFmtId="49" fontId="2" fillId="0" borderId="20" xfId="41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86" fontId="10" fillId="0" borderId="11" xfId="0" applyNumberFormat="1" applyFont="1" applyBorder="1" applyAlignment="1">
      <alignment horizontal="center" wrapText="1"/>
    </xf>
    <xf numFmtId="186" fontId="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19" xfId="0" applyFont="1" applyBorder="1" applyAlignment="1">
      <alignment wrapText="1"/>
    </xf>
    <xf numFmtId="14" fontId="12" fillId="0" borderId="19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4" fontId="12" fillId="0" borderId="10" xfId="0" applyNumberFormat="1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14" fontId="12" fillId="0" borderId="2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center" wrapText="1"/>
    </xf>
    <xf numFmtId="49" fontId="15" fillId="0" borderId="10" xfId="41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186" fontId="2" fillId="0" borderId="0" xfId="0" applyNumberFormat="1" applyFont="1" applyAlignment="1">
      <alignment horizontal="center" vertical="center" wrapText="1"/>
    </xf>
    <xf numFmtId="186" fontId="1" fillId="0" borderId="0" xfId="0" applyNumberFormat="1" applyFont="1" applyAlignment="1">
      <alignment horizontal="center" vertical="center" wrapText="1"/>
    </xf>
    <xf numFmtId="186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4" fillId="33" borderId="0" xfId="0" applyFont="1" applyFill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wrapText="1"/>
    </xf>
    <xf numFmtId="0" fontId="64" fillId="0" borderId="21" xfId="0" applyFont="1" applyBorder="1" applyAlignment="1">
      <alignment vertical="center" wrapText="1"/>
    </xf>
    <xf numFmtId="14" fontId="65" fillId="0" borderId="21" xfId="0" applyNumberFormat="1" applyFont="1" applyBorder="1" applyAlignment="1">
      <alignment horizontal="center" vertical="center" wrapText="1"/>
    </xf>
    <xf numFmtId="186" fontId="64" fillId="33" borderId="21" xfId="41" applyNumberFormat="1" applyFont="1" applyFill="1" applyBorder="1" applyAlignment="1">
      <alignment horizontal="center" wrapText="1"/>
    </xf>
    <xf numFmtId="49" fontId="64" fillId="33" borderId="21" xfId="41" applyNumberFormat="1" applyFont="1" applyFill="1" applyBorder="1" applyAlignment="1">
      <alignment horizontal="center" wrapText="1"/>
    </xf>
    <xf numFmtId="0" fontId="65" fillId="33" borderId="21" xfId="0" applyFont="1" applyFill="1" applyBorder="1" applyAlignment="1">
      <alignment horizontal="center" wrapText="1"/>
    </xf>
    <xf numFmtId="0" fontId="64" fillId="33" borderId="22" xfId="0" applyFont="1" applyFill="1" applyBorder="1" applyAlignment="1">
      <alignment horizontal="center" wrapText="1"/>
    </xf>
    <xf numFmtId="0" fontId="64" fillId="0" borderId="22" xfId="0" applyFont="1" applyBorder="1" applyAlignment="1">
      <alignment vertical="center" wrapText="1"/>
    </xf>
    <xf numFmtId="14" fontId="65" fillId="0" borderId="22" xfId="0" applyNumberFormat="1" applyFont="1" applyBorder="1" applyAlignment="1">
      <alignment horizontal="center" vertical="center" wrapText="1"/>
    </xf>
    <xf numFmtId="186" fontId="64" fillId="33" borderId="22" xfId="41" applyNumberFormat="1" applyFont="1" applyFill="1" applyBorder="1" applyAlignment="1">
      <alignment horizontal="center" wrapText="1"/>
    </xf>
    <xf numFmtId="49" fontId="64" fillId="33" borderId="22" xfId="41" applyNumberFormat="1" applyFont="1" applyFill="1" applyBorder="1" applyAlignment="1">
      <alignment horizontal="center" wrapText="1"/>
    </xf>
    <xf numFmtId="0" fontId="65" fillId="33" borderId="22" xfId="0" applyFont="1" applyFill="1" applyBorder="1" applyAlignment="1">
      <alignment horizontal="center" wrapText="1"/>
    </xf>
    <xf numFmtId="186" fontId="64" fillId="33" borderId="22" xfId="41" applyNumberFormat="1" applyFont="1" applyFill="1" applyBorder="1" applyAlignment="1">
      <alignment horizontal="center" wrapText="1"/>
    </xf>
    <xf numFmtId="0" fontId="64" fillId="34" borderId="22" xfId="0" applyFont="1" applyFill="1" applyBorder="1" applyAlignment="1">
      <alignment horizontal="center" wrapText="1"/>
    </xf>
    <xf numFmtId="0" fontId="64" fillId="34" borderId="22" xfId="0" applyFont="1" applyFill="1" applyBorder="1" applyAlignment="1">
      <alignment vertical="center" wrapText="1"/>
    </xf>
    <xf numFmtId="14" fontId="66" fillId="34" borderId="22" xfId="0" applyNumberFormat="1" applyFont="1" applyFill="1" applyBorder="1" applyAlignment="1">
      <alignment horizontal="center" vertical="center" wrapText="1"/>
    </xf>
    <xf numFmtId="186" fontId="64" fillId="34" borderId="22" xfId="41" applyNumberFormat="1" applyFont="1" applyFill="1" applyBorder="1" applyAlignment="1">
      <alignment horizontal="center" wrapText="1"/>
    </xf>
    <xf numFmtId="186" fontId="64" fillId="34" borderId="22" xfId="41" applyNumberFormat="1" applyFont="1" applyFill="1" applyBorder="1" applyAlignment="1">
      <alignment horizontal="center" wrapText="1"/>
    </xf>
    <xf numFmtId="49" fontId="64" fillId="34" borderId="22" xfId="41" applyNumberFormat="1" applyFont="1" applyFill="1" applyBorder="1" applyAlignment="1">
      <alignment horizontal="center" wrapText="1"/>
    </xf>
    <xf numFmtId="14" fontId="66" fillId="0" borderId="22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vertical="center" wrapText="1"/>
    </xf>
    <xf numFmtId="0" fontId="64" fillId="33" borderId="23" xfId="0" applyFont="1" applyFill="1" applyBorder="1" applyAlignment="1">
      <alignment horizontal="center" wrapText="1"/>
    </xf>
    <xf numFmtId="0" fontId="67" fillId="0" borderId="23" xfId="0" applyFont="1" applyBorder="1" applyAlignment="1">
      <alignment vertical="center" wrapText="1"/>
    </xf>
    <xf numFmtId="14" fontId="65" fillId="0" borderId="23" xfId="0" applyNumberFormat="1" applyFont="1" applyBorder="1" applyAlignment="1">
      <alignment horizontal="center" vertical="center" wrapText="1"/>
    </xf>
    <xf numFmtId="186" fontId="64" fillId="33" borderId="23" xfId="41" applyNumberFormat="1" applyFont="1" applyFill="1" applyBorder="1" applyAlignment="1">
      <alignment horizontal="center" wrapText="1"/>
    </xf>
    <xf numFmtId="49" fontId="64" fillId="33" borderId="23" xfId="41" applyNumberFormat="1" applyFont="1" applyFill="1" applyBorder="1" applyAlignment="1">
      <alignment horizontal="center" wrapText="1"/>
    </xf>
    <xf numFmtId="0" fontId="65" fillId="33" borderId="23" xfId="0" applyFont="1" applyFill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14" fontId="67" fillId="0" borderId="21" xfId="0" applyNumberFormat="1" applyFont="1" applyBorder="1" applyAlignment="1">
      <alignment horizontal="center" wrapText="1"/>
    </xf>
    <xf numFmtId="0" fontId="67" fillId="0" borderId="22" xfId="0" applyFont="1" applyBorder="1" applyAlignment="1">
      <alignment wrapText="1"/>
    </xf>
    <xf numFmtId="14" fontId="67" fillId="0" borderId="22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86" fontId="2" fillId="0" borderId="21" xfId="41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186" fontId="2" fillId="0" borderId="21" xfId="41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86" fontId="2" fillId="0" borderId="22" xfId="41" applyNumberFormat="1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186" fontId="2" fillId="0" borderId="22" xfId="41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5" fillId="34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186" fontId="2" fillId="34" borderId="22" xfId="41" applyNumberFormat="1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  <xf numFmtId="186" fontId="69" fillId="0" borderId="22" xfId="41" applyNumberFormat="1" applyFont="1" applyBorder="1" applyAlignment="1">
      <alignment horizontal="center" wrapText="1"/>
    </xf>
    <xf numFmtId="186" fontId="8" fillId="0" borderId="22" xfId="41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14" fontId="2" fillId="0" borderId="23" xfId="0" applyNumberFormat="1" applyFont="1" applyBorder="1" applyAlignment="1">
      <alignment horizontal="center" wrapText="1"/>
    </xf>
    <xf numFmtId="186" fontId="2" fillId="0" borderId="23" xfId="41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186" fontId="2" fillId="0" borderId="23" xfId="41" applyNumberFormat="1" applyFont="1" applyBorder="1" applyAlignment="1">
      <alignment horizontal="center" wrapText="1"/>
    </xf>
    <xf numFmtId="186" fontId="8" fillId="0" borderId="23" xfId="41" applyNumberFormat="1" applyFont="1" applyBorder="1" applyAlignment="1">
      <alignment horizontal="center" wrapText="1"/>
    </xf>
    <xf numFmtId="0" fontId="64" fillId="0" borderId="21" xfId="0" applyFont="1" applyBorder="1" applyAlignment="1">
      <alignment wrapText="1"/>
    </xf>
    <xf numFmtId="14" fontId="65" fillId="0" borderId="2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4" fillId="0" borderId="22" xfId="0" applyFont="1" applyBorder="1" applyAlignment="1">
      <alignment wrapText="1"/>
    </xf>
    <xf numFmtId="14" fontId="65" fillId="0" borderId="22" xfId="0" applyNumberFormat="1" applyFont="1" applyBorder="1" applyAlignment="1">
      <alignment horizontal="center" wrapText="1"/>
    </xf>
    <xf numFmtId="0" fontId="64" fillId="34" borderId="22" xfId="0" applyFont="1" applyFill="1" applyBorder="1" applyAlignment="1">
      <alignment wrapText="1"/>
    </xf>
    <xf numFmtId="14" fontId="66" fillId="34" borderId="22" xfId="0" applyNumberFormat="1" applyFont="1" applyFill="1" applyBorder="1" applyAlignment="1">
      <alignment horizontal="center" wrapText="1"/>
    </xf>
    <xf numFmtId="14" fontId="66" fillId="0" borderId="22" xfId="0" applyNumberFormat="1" applyFont="1" applyBorder="1" applyAlignment="1">
      <alignment horizontal="center" wrapText="1"/>
    </xf>
    <xf numFmtId="186" fontId="2" fillId="0" borderId="0" xfId="0" applyNumberFormat="1" applyFont="1" applyAlignment="1">
      <alignment horizontal="center" wrapText="1"/>
    </xf>
    <xf numFmtId="1" fontId="9" fillId="0" borderId="11" xfId="41" applyNumberFormat="1" applyFont="1" applyBorder="1" applyAlignment="1">
      <alignment horizontal="center" wrapText="1"/>
    </xf>
    <xf numFmtId="186" fontId="9" fillId="0" borderId="11" xfId="41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34" borderId="0" xfId="0" applyFont="1" applyFill="1" applyAlignment="1">
      <alignment horizontal="center" wrapText="1"/>
    </xf>
    <xf numFmtId="0" fontId="7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86" fontId="2" fillId="34" borderId="22" xfId="41" applyNumberFormat="1" applyFont="1" applyFill="1" applyBorder="1" applyAlignment="1">
      <alignment horizontal="center" wrapText="1"/>
    </xf>
    <xf numFmtId="186" fontId="70" fillId="0" borderId="22" xfId="41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186" fontId="8" fillId="0" borderId="21" xfId="41" applyNumberFormat="1" applyFont="1" applyBorder="1" applyAlignment="1">
      <alignment horizontal="center" wrapText="1"/>
    </xf>
    <xf numFmtId="186" fontId="8" fillId="0" borderId="21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186" fontId="8" fillId="0" borderId="22" xfId="0" applyNumberFormat="1" applyFont="1" applyBorder="1" applyAlignment="1">
      <alignment horizontal="center" wrapText="1"/>
    </xf>
    <xf numFmtId="186" fontId="8" fillId="0" borderId="23" xfId="0" applyNumberFormat="1" applyFont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67" fillId="33" borderId="23" xfId="0" applyFont="1" applyFill="1" applyBorder="1" applyAlignment="1">
      <alignment wrapText="1"/>
    </xf>
    <xf numFmtId="14" fontId="71" fillId="33" borderId="23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2" fillId="33" borderId="21" xfId="0" applyFont="1" applyFill="1" applyBorder="1" applyAlignment="1">
      <alignment wrapText="1"/>
    </xf>
    <xf numFmtId="0" fontId="64" fillId="33" borderId="22" xfId="0" applyFont="1" applyFill="1" applyBorder="1" applyAlignment="1">
      <alignment wrapText="1"/>
    </xf>
    <xf numFmtId="0" fontId="70" fillId="33" borderId="22" xfId="0" applyFont="1" applyFill="1" applyBorder="1" applyAlignment="1">
      <alignment wrapText="1"/>
    </xf>
    <xf numFmtId="0" fontId="72" fillId="33" borderId="22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73" fillId="33" borderId="22" xfId="0" applyFont="1" applyFill="1" applyBorder="1" applyAlignment="1">
      <alignment wrapText="1"/>
    </xf>
    <xf numFmtId="0" fontId="69" fillId="33" borderId="22" xfId="0" applyFont="1" applyFill="1" applyBorder="1" applyAlignment="1">
      <alignment wrapText="1"/>
    </xf>
    <xf numFmtId="186" fontId="2" fillId="0" borderId="0" xfId="41" applyNumberFormat="1" applyFont="1" applyAlignment="1">
      <alignment horizontal="center" vertical="center" wrapText="1"/>
    </xf>
    <xf numFmtId="186" fontId="15" fillId="0" borderId="0" xfId="41" applyNumberFormat="1" applyFont="1" applyAlignment="1">
      <alignment horizontal="center" vertical="center" wrapText="1"/>
    </xf>
    <xf numFmtId="186" fontId="15" fillId="0" borderId="0" xfId="41" applyNumberFormat="1" applyFont="1" applyAlignment="1">
      <alignment horizontal="center" wrapText="1"/>
    </xf>
    <xf numFmtId="186" fontId="15" fillId="34" borderId="0" xfId="41" applyNumberFormat="1" applyFont="1" applyFill="1" applyAlignment="1">
      <alignment horizontal="center" wrapText="1"/>
    </xf>
    <xf numFmtId="186" fontId="70" fillId="0" borderId="0" xfId="41" applyNumberFormat="1" applyFont="1" applyAlignment="1">
      <alignment horizontal="center" wrapText="1"/>
    </xf>
    <xf numFmtId="186" fontId="2" fillId="0" borderId="0" xfId="41" applyNumberFormat="1" applyFont="1" applyAlignment="1">
      <alignment horizontal="center" wrapText="1"/>
    </xf>
    <xf numFmtId="186" fontId="8" fillId="0" borderId="0" xfId="41" applyNumberFormat="1" applyFont="1" applyAlignment="1">
      <alignment horizontal="center" wrapText="1"/>
    </xf>
    <xf numFmtId="186" fontId="1" fillId="0" borderId="0" xfId="41" applyNumberFormat="1" applyFont="1" applyAlignment="1">
      <alignment horizontal="center" wrapText="1"/>
    </xf>
    <xf numFmtId="186" fontId="1" fillId="0" borderId="0" xfId="41" applyNumberFormat="1" applyFont="1" applyAlignment="1">
      <alignment horizontal="center" vertical="center" wrapText="1"/>
    </xf>
    <xf numFmtId="186" fontId="10" fillId="0" borderId="11" xfId="41" applyNumberFormat="1" applyFont="1" applyBorder="1" applyAlignment="1">
      <alignment/>
    </xf>
    <xf numFmtId="186" fontId="1" fillId="0" borderId="11" xfId="41" applyNumberFormat="1" applyFont="1" applyBorder="1" applyAlignment="1">
      <alignment/>
    </xf>
    <xf numFmtId="186" fontId="10" fillId="0" borderId="0" xfId="41" applyNumberFormat="1" applyFont="1" applyAlignment="1">
      <alignment/>
    </xf>
    <xf numFmtId="0" fontId="18" fillId="0" borderId="0" xfId="0" applyFont="1" applyAlignment="1">
      <alignment/>
    </xf>
    <xf numFmtId="186" fontId="10" fillId="0" borderId="11" xfId="41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5" fillId="0" borderId="19" xfId="0" applyFont="1" applyBorder="1" applyAlignment="1">
      <alignment horizontal="center"/>
    </xf>
    <xf numFmtId="0" fontId="67" fillId="33" borderId="19" xfId="0" applyFont="1" applyFill="1" applyBorder="1" applyAlignment="1">
      <alignment horizontal="center" wrapText="1"/>
    </xf>
    <xf numFmtId="186" fontId="64" fillId="33" borderId="19" xfId="41" applyNumberFormat="1" applyFont="1" applyFill="1" applyBorder="1" applyAlignment="1">
      <alignment horizontal="center" wrapText="1"/>
    </xf>
    <xf numFmtId="186" fontId="64" fillId="0" borderId="19" xfId="41" applyNumberFormat="1" applyFont="1" applyBorder="1" applyAlignment="1">
      <alignment/>
    </xf>
    <xf numFmtId="186" fontId="64" fillId="0" borderId="19" xfId="41" applyNumberFormat="1" applyFont="1" applyBorder="1" applyAlignment="1">
      <alignment horizontal="center" wrapText="1"/>
    </xf>
    <xf numFmtId="0" fontId="64" fillId="0" borderId="19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wrapText="1"/>
    </xf>
    <xf numFmtId="14" fontId="67" fillId="0" borderId="10" xfId="0" applyNumberFormat="1" applyFont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186" fontId="64" fillId="33" borderId="10" xfId="41" applyNumberFormat="1" applyFont="1" applyFill="1" applyBorder="1" applyAlignment="1">
      <alignment horizontal="center" wrapText="1"/>
    </xf>
    <xf numFmtId="186" fontId="64" fillId="0" borderId="10" xfId="41" applyNumberFormat="1" applyFont="1" applyBorder="1" applyAlignment="1">
      <alignment/>
    </xf>
    <xf numFmtId="0" fontId="64" fillId="0" borderId="10" xfId="0" applyFont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14" fontId="71" fillId="33" borderId="10" xfId="0" applyNumberFormat="1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186" fontId="64" fillId="33" borderId="10" xfId="41" applyNumberFormat="1" applyFont="1" applyFill="1" applyBorder="1" applyAlignment="1">
      <alignment horizontal="center" wrapText="1"/>
    </xf>
    <xf numFmtId="186" fontId="64" fillId="33" borderId="10" xfId="41" applyNumberFormat="1" applyFont="1" applyFill="1" applyBorder="1" applyAlignment="1">
      <alignment/>
    </xf>
    <xf numFmtId="0" fontId="64" fillId="33" borderId="10" xfId="0" applyFont="1" applyFill="1" applyBorder="1" applyAlignment="1">
      <alignment horizontal="center" wrapText="1"/>
    </xf>
    <xf numFmtId="0" fontId="65" fillId="33" borderId="0" xfId="0" applyFont="1" applyFill="1" applyAlignment="1">
      <alignment/>
    </xf>
    <xf numFmtId="0" fontId="65" fillId="0" borderId="15" xfId="0" applyFont="1" applyBorder="1" applyAlignment="1">
      <alignment horizontal="center"/>
    </xf>
    <xf numFmtId="186" fontId="64" fillId="0" borderId="15" xfId="41" applyNumberFormat="1" applyFont="1" applyBorder="1" applyAlignment="1">
      <alignment/>
    </xf>
    <xf numFmtId="186" fontId="65" fillId="0" borderId="0" xfId="0" applyNumberFormat="1" applyFont="1" applyAlignment="1">
      <alignment/>
    </xf>
    <xf numFmtId="0" fontId="64" fillId="0" borderId="15" xfId="0" applyFont="1" applyBorder="1" applyAlignment="1">
      <alignment horizontal="left" wrapText="1"/>
    </xf>
    <xf numFmtId="14" fontId="67" fillId="0" borderId="15" xfId="0" applyNumberFormat="1" applyFont="1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0" fontId="64" fillId="0" borderId="15" xfId="0" applyFont="1" applyBorder="1" applyAlignment="1">
      <alignment horizontal="center"/>
    </xf>
    <xf numFmtId="0" fontId="64" fillId="0" borderId="15" xfId="0" applyFont="1" applyBorder="1" applyAlignment="1">
      <alignment/>
    </xf>
    <xf numFmtId="0" fontId="1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6" fontId="9" fillId="0" borderId="24" xfId="41" applyNumberFormat="1" applyFont="1" applyBorder="1" applyAlignment="1">
      <alignment horizontal="center"/>
    </xf>
    <xf numFmtId="186" fontId="9" fillId="0" borderId="26" xfId="41" applyNumberFormat="1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left" wrapText="1"/>
    </xf>
    <xf numFmtId="186" fontId="64" fillId="0" borderId="10" xfId="41" applyNumberFormat="1" applyFont="1" applyBorder="1" applyAlignment="1">
      <alignment horizontal="center" wrapText="1"/>
    </xf>
    <xf numFmtId="186" fontId="64" fillId="0" borderId="15" xfId="41" applyNumberFormat="1" applyFont="1" applyBorder="1" applyAlignment="1">
      <alignment horizontal="center" wrapText="1"/>
    </xf>
    <xf numFmtId="14" fontId="7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428625</xdr:rowOff>
    </xdr:from>
    <xdr:to>
      <xdr:col>2</xdr:col>
      <xdr:colOff>161925</xdr:colOff>
      <xdr:row>0</xdr:row>
      <xdr:rowOff>428625</xdr:rowOff>
    </xdr:to>
    <xdr:sp>
      <xdr:nvSpPr>
        <xdr:cNvPr id="1" name="Line 2"/>
        <xdr:cNvSpPr>
          <a:spLocks/>
        </xdr:cNvSpPr>
      </xdr:nvSpPr>
      <xdr:spPr>
        <a:xfrm>
          <a:off x="657225" y="4286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428625</xdr:rowOff>
    </xdr:from>
    <xdr:to>
      <xdr:col>2</xdr:col>
      <xdr:colOff>161925</xdr:colOff>
      <xdr:row>42</xdr:row>
      <xdr:rowOff>428625</xdr:rowOff>
    </xdr:to>
    <xdr:sp>
      <xdr:nvSpPr>
        <xdr:cNvPr id="2" name="Line 2"/>
        <xdr:cNvSpPr>
          <a:spLocks/>
        </xdr:cNvSpPr>
      </xdr:nvSpPr>
      <xdr:spPr>
        <a:xfrm>
          <a:off x="657225" y="117348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79</xdr:row>
      <xdr:rowOff>428625</xdr:rowOff>
    </xdr:from>
    <xdr:to>
      <xdr:col>2</xdr:col>
      <xdr:colOff>161925</xdr:colOff>
      <xdr:row>79</xdr:row>
      <xdr:rowOff>428625</xdr:rowOff>
    </xdr:to>
    <xdr:sp>
      <xdr:nvSpPr>
        <xdr:cNvPr id="3" name="Line 2"/>
        <xdr:cNvSpPr>
          <a:spLocks/>
        </xdr:cNvSpPr>
      </xdr:nvSpPr>
      <xdr:spPr>
        <a:xfrm>
          <a:off x="657225" y="22050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419100</xdr:rowOff>
    </xdr:from>
    <xdr:to>
      <xdr:col>1</xdr:col>
      <xdr:colOff>1343025</xdr:colOff>
      <xdr:row>0</xdr:row>
      <xdr:rowOff>419100</xdr:rowOff>
    </xdr:to>
    <xdr:sp>
      <xdr:nvSpPr>
        <xdr:cNvPr id="1" name="Line 2"/>
        <xdr:cNvSpPr>
          <a:spLocks/>
        </xdr:cNvSpPr>
      </xdr:nvSpPr>
      <xdr:spPr>
        <a:xfrm>
          <a:off x="790575" y="4191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447675</xdr:rowOff>
    </xdr:from>
    <xdr:to>
      <xdr:col>2</xdr:col>
      <xdr:colOff>9525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7429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438150</xdr:rowOff>
    </xdr:from>
    <xdr:to>
      <xdr:col>1</xdr:col>
      <xdr:colOff>1781175</xdr:colOff>
      <xdr:row>0</xdr:row>
      <xdr:rowOff>438150</xdr:rowOff>
    </xdr:to>
    <xdr:sp>
      <xdr:nvSpPr>
        <xdr:cNvPr id="1" name="Line 1"/>
        <xdr:cNvSpPr>
          <a:spLocks/>
        </xdr:cNvSpPr>
      </xdr:nvSpPr>
      <xdr:spPr>
        <a:xfrm>
          <a:off x="10858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34</xdr:row>
      <xdr:rowOff>438150</xdr:rowOff>
    </xdr:from>
    <xdr:to>
      <xdr:col>1</xdr:col>
      <xdr:colOff>1781175</xdr:colOff>
      <xdr:row>34</xdr:row>
      <xdr:rowOff>438150</xdr:rowOff>
    </xdr:to>
    <xdr:sp>
      <xdr:nvSpPr>
        <xdr:cNvPr id="2" name="Line 1"/>
        <xdr:cNvSpPr>
          <a:spLocks/>
        </xdr:cNvSpPr>
      </xdr:nvSpPr>
      <xdr:spPr>
        <a:xfrm>
          <a:off x="1085850" y="10420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495300</xdr:rowOff>
    </xdr:from>
    <xdr:to>
      <xdr:col>2</xdr:col>
      <xdr:colOff>0</xdr:colOff>
      <xdr:row>0</xdr:row>
      <xdr:rowOff>495300</xdr:rowOff>
    </xdr:to>
    <xdr:sp>
      <xdr:nvSpPr>
        <xdr:cNvPr id="1" name="Line 1"/>
        <xdr:cNvSpPr>
          <a:spLocks/>
        </xdr:cNvSpPr>
      </xdr:nvSpPr>
      <xdr:spPr>
        <a:xfrm>
          <a:off x="714375" y="495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4">
      <selection activeCell="C6" sqref="C6"/>
    </sheetView>
  </sheetViews>
  <sheetFormatPr defaultColWidth="9.140625" defaultRowHeight="12.75"/>
  <cols>
    <col min="1" max="1" width="5.8515625" style="0" customWidth="1"/>
    <col min="2" max="2" width="24.57421875" style="0" customWidth="1"/>
    <col min="3" max="3" width="14.28125" style="0" customWidth="1"/>
    <col min="4" max="4" width="9.8515625" style="0" customWidth="1"/>
    <col min="5" max="5" width="9.57421875" style="0" customWidth="1"/>
    <col min="6" max="6" width="10.140625" style="0" customWidth="1"/>
    <col min="7" max="7" width="12.57421875" style="0" customWidth="1"/>
    <col min="8" max="8" width="12.7109375" style="0" customWidth="1"/>
    <col min="9" max="10" width="13.57421875" style="0" customWidth="1"/>
    <col min="11" max="11" width="14.00390625" style="0" customWidth="1"/>
    <col min="13" max="13" width="11.140625" style="0" customWidth="1"/>
    <col min="14" max="14" width="11.00390625" style="0" bestFit="1" customWidth="1"/>
  </cols>
  <sheetData>
    <row r="1" spans="1:11" s="211" customFormat="1" ht="21" customHeight="1">
      <c r="A1" s="243" t="s">
        <v>129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211" customFormat="1" ht="21" customHeight="1">
      <c r="A2" s="244" t="s">
        <v>131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27" customHeight="1">
      <c r="A3" s="250" t="s">
        <v>132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s="190" customFormat="1" ht="32.25" customHeight="1">
      <c r="A4" s="245" t="s">
        <v>0</v>
      </c>
      <c r="B4" s="245" t="s">
        <v>29</v>
      </c>
      <c r="C4" s="245" t="s">
        <v>23</v>
      </c>
      <c r="D4" s="252" t="s">
        <v>124</v>
      </c>
      <c r="E4" s="247" t="s">
        <v>121</v>
      </c>
      <c r="F4" s="248"/>
      <c r="G4" s="249"/>
      <c r="H4" s="245" t="s">
        <v>122</v>
      </c>
      <c r="I4" s="245" t="s">
        <v>123</v>
      </c>
      <c r="J4" s="245" t="s">
        <v>128</v>
      </c>
      <c r="K4" s="245" t="s">
        <v>5</v>
      </c>
    </row>
    <row r="5" spans="1:11" s="190" customFormat="1" ht="42">
      <c r="A5" s="246"/>
      <c r="B5" s="246"/>
      <c r="C5" s="246"/>
      <c r="D5" s="253"/>
      <c r="E5" s="48" t="s">
        <v>125</v>
      </c>
      <c r="F5" s="48" t="s">
        <v>2</v>
      </c>
      <c r="G5" s="191" t="s">
        <v>126</v>
      </c>
      <c r="H5" s="246"/>
      <c r="I5" s="246"/>
      <c r="J5" s="246"/>
      <c r="K5" s="246"/>
    </row>
    <row r="6" spans="1:13" s="220" customFormat="1" ht="24.75" customHeight="1">
      <c r="A6" s="214">
        <v>1</v>
      </c>
      <c r="B6" s="277" t="s">
        <v>133</v>
      </c>
      <c r="C6" s="280">
        <v>43490</v>
      </c>
      <c r="D6" s="215" t="s">
        <v>134</v>
      </c>
      <c r="E6" s="216" t="s">
        <v>40</v>
      </c>
      <c r="F6" s="216"/>
      <c r="G6" s="217">
        <v>540000</v>
      </c>
      <c r="H6" s="218">
        <v>600000</v>
      </c>
      <c r="I6" s="217">
        <v>640000</v>
      </c>
      <c r="J6" s="217">
        <f>I6+H6+G6</f>
        <v>1780000</v>
      </c>
      <c r="K6" s="219" t="s">
        <v>130</v>
      </c>
      <c r="M6" s="237">
        <f>I6+H6</f>
        <v>1240000</v>
      </c>
    </row>
    <row r="7" spans="1:13" s="220" customFormat="1" ht="24.75" customHeight="1">
      <c r="A7" s="221"/>
      <c r="B7" s="222"/>
      <c r="C7" s="223"/>
      <c r="D7" s="224"/>
      <c r="E7" s="225"/>
      <c r="F7" s="225"/>
      <c r="G7" s="226"/>
      <c r="H7" s="278"/>
      <c r="I7" s="226"/>
      <c r="J7" s="226"/>
      <c r="K7" s="227"/>
      <c r="M7" s="237"/>
    </row>
    <row r="8" spans="1:13" s="220" customFormat="1" ht="24.75" customHeight="1">
      <c r="A8" s="221"/>
      <c r="B8" s="222"/>
      <c r="C8" s="223"/>
      <c r="D8" s="224"/>
      <c r="E8" s="225"/>
      <c r="F8" s="225"/>
      <c r="G8" s="226"/>
      <c r="H8" s="278"/>
      <c r="I8" s="226"/>
      <c r="J8" s="226"/>
      <c r="K8" s="227"/>
      <c r="M8" s="237"/>
    </row>
    <row r="9" spans="1:13" s="234" customFormat="1" ht="24.75" customHeight="1">
      <c r="A9" s="221"/>
      <c r="B9" s="228"/>
      <c r="C9" s="229"/>
      <c r="D9" s="230"/>
      <c r="E9" s="225"/>
      <c r="F9" s="231"/>
      <c r="G9" s="226"/>
      <c r="H9" s="278"/>
      <c r="I9" s="226"/>
      <c r="J9" s="232"/>
      <c r="K9" s="233"/>
      <c r="M9" s="237"/>
    </row>
    <row r="10" spans="1:13" s="234" customFormat="1" ht="24.75" customHeight="1">
      <c r="A10" s="235"/>
      <c r="B10" s="238"/>
      <c r="C10" s="239"/>
      <c r="D10" s="240"/>
      <c r="E10" s="241"/>
      <c r="F10" s="242"/>
      <c r="G10" s="236"/>
      <c r="H10" s="279"/>
      <c r="I10" s="236"/>
      <c r="J10" s="236"/>
      <c r="K10" s="241"/>
      <c r="M10" s="237"/>
    </row>
    <row r="11" spans="1:14" s="210" customFormat="1" ht="32.25" customHeight="1">
      <c r="A11" s="254" t="s">
        <v>3</v>
      </c>
      <c r="B11" s="255"/>
      <c r="C11" s="208"/>
      <c r="D11" s="208"/>
      <c r="E11" s="208"/>
      <c r="F11" s="208"/>
      <c r="G11" s="209">
        <f>SUM(G6:G10)</f>
        <v>540000</v>
      </c>
      <c r="H11" s="209">
        <f>SUM(H6:H10)</f>
        <v>600000</v>
      </c>
      <c r="I11" s="209">
        <f>SUM(I6:I10)</f>
        <v>640000</v>
      </c>
      <c r="J11" s="209">
        <f>SUM(J6:J10)</f>
        <v>1780000</v>
      </c>
      <c r="K11" s="212"/>
      <c r="M11" s="210">
        <f>SUM(M6:M10)</f>
        <v>1240000</v>
      </c>
      <c r="N11" s="210">
        <f>I11+H11+G11</f>
        <v>1780000</v>
      </c>
    </row>
    <row r="12" spans="8:11" s="46" customFormat="1" ht="33.75" customHeight="1">
      <c r="H12" s="256"/>
      <c r="I12" s="256"/>
      <c r="J12" s="256"/>
      <c r="K12" s="256"/>
    </row>
    <row r="13" spans="2:10" ht="19.5" customHeight="1">
      <c r="B13" s="251"/>
      <c r="C13" s="251"/>
      <c r="D13" s="213"/>
      <c r="E13" s="213"/>
      <c r="F13" s="213"/>
      <c r="G13" s="213"/>
      <c r="H13" s="251"/>
      <c r="I13" s="251"/>
      <c r="J13" s="251"/>
    </row>
    <row r="14" spans="2:10" ht="15">
      <c r="B14" s="213"/>
      <c r="C14" s="213"/>
      <c r="D14" s="213"/>
      <c r="E14" s="213"/>
      <c r="F14" s="213"/>
      <c r="G14" s="213"/>
      <c r="H14" s="213"/>
      <c r="I14" s="213"/>
      <c r="J14" s="213"/>
    </row>
    <row r="15" spans="2:10" ht="15">
      <c r="B15" s="213"/>
      <c r="C15" s="213"/>
      <c r="D15" s="213"/>
      <c r="E15" s="213"/>
      <c r="F15" s="213"/>
      <c r="G15" s="213"/>
      <c r="H15" s="213"/>
      <c r="I15" s="213"/>
      <c r="J15" s="213"/>
    </row>
    <row r="16" spans="2:10" ht="15">
      <c r="B16" s="213"/>
      <c r="C16" s="213"/>
      <c r="D16" s="213"/>
      <c r="E16" s="213"/>
      <c r="F16" s="213"/>
      <c r="G16" s="213"/>
      <c r="H16" s="213"/>
      <c r="I16" s="213"/>
      <c r="J16" s="213"/>
    </row>
    <row r="17" spans="2:10" ht="15">
      <c r="B17" s="213"/>
      <c r="C17" s="213"/>
      <c r="D17" s="213"/>
      <c r="E17" s="213"/>
      <c r="F17" s="213"/>
      <c r="G17" s="213"/>
      <c r="H17" s="213"/>
      <c r="I17" s="213"/>
      <c r="J17" s="213"/>
    </row>
    <row r="18" spans="2:10" ht="15">
      <c r="B18" s="251"/>
      <c r="C18" s="251"/>
      <c r="D18" s="213"/>
      <c r="E18" s="213"/>
      <c r="F18" s="213"/>
      <c r="G18" s="213"/>
      <c r="H18" s="251"/>
      <c r="I18" s="251"/>
      <c r="J18" s="251"/>
    </row>
    <row r="19" spans="2:10" ht="15">
      <c r="B19" s="213"/>
      <c r="C19" s="213"/>
      <c r="D19" s="213"/>
      <c r="E19" s="213"/>
      <c r="F19" s="213"/>
      <c r="G19" s="213"/>
      <c r="H19" s="213"/>
      <c r="I19" s="213"/>
      <c r="J19" s="213"/>
    </row>
  </sheetData>
  <sheetProtection/>
  <mergeCells count="18">
    <mergeCell ref="B13:C13"/>
    <mergeCell ref="H13:J13"/>
    <mergeCell ref="H18:J18"/>
    <mergeCell ref="B18:C18"/>
    <mergeCell ref="I4:I5"/>
    <mergeCell ref="D4:D5"/>
    <mergeCell ref="C4:C5"/>
    <mergeCell ref="A11:B11"/>
    <mergeCell ref="H12:K12"/>
    <mergeCell ref="K4:K5"/>
    <mergeCell ref="A1:K1"/>
    <mergeCell ref="A2:K2"/>
    <mergeCell ref="J4:J5"/>
    <mergeCell ref="E4:G4"/>
    <mergeCell ref="B4:B5"/>
    <mergeCell ref="A4:A5"/>
    <mergeCell ref="H4:H5"/>
    <mergeCell ref="A3:K3"/>
  </mergeCell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view="pageBreakPreview" zoomScale="93" zoomScaleSheetLayoutView="93" workbookViewId="0" topLeftCell="A4">
      <selection activeCell="H4" sqref="H4:H17"/>
    </sheetView>
  </sheetViews>
  <sheetFormatPr defaultColWidth="9.140625" defaultRowHeight="12.75"/>
  <cols>
    <col min="1" max="1" width="3.7109375" style="3" customWidth="1"/>
    <col min="2" max="2" width="25.57421875" style="42" customWidth="1"/>
    <col min="3" max="3" width="12.00390625" style="44" customWidth="1"/>
    <col min="4" max="4" width="7.00390625" style="46" customWidth="1"/>
    <col min="5" max="5" width="6.7109375" style="3" customWidth="1"/>
    <col min="6" max="6" width="9.7109375" style="3" customWidth="1"/>
    <col min="7" max="7" width="6.00390625" style="3" customWidth="1"/>
    <col min="8" max="8" width="10.7109375" style="3" customWidth="1"/>
    <col min="9" max="9" width="11.00390625" style="3" customWidth="1"/>
    <col min="10" max="10" width="8.7109375" style="3" customWidth="1"/>
    <col min="11" max="12" width="9.140625" style="3" customWidth="1"/>
    <col min="13" max="18" width="13.140625" style="3" customWidth="1"/>
    <col min="19" max="16384" width="9.140625" style="3" customWidth="1"/>
  </cols>
  <sheetData>
    <row r="1" spans="1:4" s="2" customFormat="1" ht="36" customHeight="1">
      <c r="A1" s="261" t="s">
        <v>39</v>
      </c>
      <c r="B1" s="261"/>
      <c r="C1" s="261"/>
      <c r="D1" s="45"/>
    </row>
    <row r="2" spans="1:10" ht="57.75" customHeight="1">
      <c r="A2" s="262" t="s">
        <v>84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s="10" customFormat="1" ht="98.25" customHeight="1">
      <c r="A3" s="16" t="s">
        <v>0</v>
      </c>
      <c r="B3" s="48" t="s">
        <v>29</v>
      </c>
      <c r="C3" s="16" t="s">
        <v>23</v>
      </c>
      <c r="D3" s="16" t="s">
        <v>1</v>
      </c>
      <c r="E3" s="16" t="s">
        <v>2</v>
      </c>
      <c r="F3" s="49" t="s">
        <v>8</v>
      </c>
      <c r="G3" s="16" t="s">
        <v>6</v>
      </c>
      <c r="H3" s="16" t="s">
        <v>9</v>
      </c>
      <c r="I3" s="16" t="s">
        <v>76</v>
      </c>
      <c r="J3" s="16" t="s">
        <v>5</v>
      </c>
    </row>
    <row r="4" spans="1:12" s="101" customFormat="1" ht="21.75" customHeight="1">
      <c r="A4" s="108">
        <v>1</v>
      </c>
      <c r="B4" s="109" t="s">
        <v>82</v>
      </c>
      <c r="C4" s="110">
        <v>42971</v>
      </c>
      <c r="D4" s="111" t="s">
        <v>40</v>
      </c>
      <c r="E4" s="111"/>
      <c r="F4" s="111">
        <v>135000</v>
      </c>
      <c r="G4" s="112" t="s">
        <v>95</v>
      </c>
      <c r="H4" s="111">
        <f>G4*F4</f>
        <v>540000</v>
      </c>
      <c r="I4" s="111"/>
      <c r="J4" s="113" t="s">
        <v>97</v>
      </c>
      <c r="L4" s="102" t="s">
        <v>45</v>
      </c>
    </row>
    <row r="5" spans="1:12" s="101" customFormat="1" ht="21.75" customHeight="1">
      <c r="A5" s="114">
        <v>2</v>
      </c>
      <c r="B5" s="115" t="s">
        <v>85</v>
      </c>
      <c r="C5" s="116">
        <v>43079</v>
      </c>
      <c r="D5" s="117" t="s">
        <v>40</v>
      </c>
      <c r="E5" s="117"/>
      <c r="F5" s="117">
        <v>135000</v>
      </c>
      <c r="G5" s="118" t="s">
        <v>95</v>
      </c>
      <c r="H5" s="117">
        <f>G5*F5</f>
        <v>540000</v>
      </c>
      <c r="I5" s="117"/>
      <c r="J5" s="119" t="s">
        <v>98</v>
      </c>
      <c r="L5" s="103" t="s">
        <v>46</v>
      </c>
    </row>
    <row r="6" spans="1:12" s="101" customFormat="1" ht="21.75" customHeight="1">
      <c r="A6" s="114">
        <v>3</v>
      </c>
      <c r="B6" s="115" t="s">
        <v>86</v>
      </c>
      <c r="C6" s="116">
        <v>42370</v>
      </c>
      <c r="D6" s="117" t="s">
        <v>40</v>
      </c>
      <c r="E6" s="117"/>
      <c r="F6" s="117">
        <v>135000</v>
      </c>
      <c r="G6" s="118" t="s">
        <v>95</v>
      </c>
      <c r="H6" s="117">
        <f>G6*F6</f>
        <v>540000</v>
      </c>
      <c r="I6" s="117"/>
      <c r="J6" s="119" t="s">
        <v>99</v>
      </c>
      <c r="L6" s="103" t="s">
        <v>47</v>
      </c>
    </row>
    <row r="7" spans="1:12" s="101" customFormat="1" ht="21.75" customHeight="1">
      <c r="A7" s="114">
        <v>4</v>
      </c>
      <c r="B7" s="115" t="s">
        <v>87</v>
      </c>
      <c r="C7" s="116">
        <v>42218</v>
      </c>
      <c r="D7" s="120" t="s">
        <v>40</v>
      </c>
      <c r="E7" s="120"/>
      <c r="F7" s="117">
        <v>135000</v>
      </c>
      <c r="G7" s="118" t="s">
        <v>95</v>
      </c>
      <c r="H7" s="120">
        <f>G7*F7</f>
        <v>540000</v>
      </c>
      <c r="I7" s="120"/>
      <c r="J7" s="119" t="s">
        <v>100</v>
      </c>
      <c r="L7" s="104"/>
    </row>
    <row r="8" spans="1:12" s="106" customFormat="1" ht="21.75" customHeight="1">
      <c r="A8" s="121">
        <v>5</v>
      </c>
      <c r="B8" s="122" t="s">
        <v>88</v>
      </c>
      <c r="C8" s="123">
        <v>42874</v>
      </c>
      <c r="D8" s="124" t="s">
        <v>40</v>
      </c>
      <c r="E8" s="125"/>
      <c r="F8" s="125">
        <v>135000</v>
      </c>
      <c r="G8" s="126" t="s">
        <v>83</v>
      </c>
      <c r="H8" s="120">
        <f>G8*F8</f>
        <v>405000</v>
      </c>
      <c r="I8" s="125"/>
      <c r="J8" s="119" t="s">
        <v>98</v>
      </c>
      <c r="K8" s="106" t="s">
        <v>96</v>
      </c>
      <c r="L8" s="107" t="s">
        <v>48</v>
      </c>
    </row>
    <row r="9" spans="1:12" s="105" customFormat="1" ht="21.75" customHeight="1">
      <c r="A9" s="114">
        <v>6</v>
      </c>
      <c r="B9" s="115" t="s">
        <v>36</v>
      </c>
      <c r="C9" s="127">
        <v>42624</v>
      </c>
      <c r="D9" s="117"/>
      <c r="E9" s="117" t="s">
        <v>40</v>
      </c>
      <c r="F9" s="117">
        <v>135000</v>
      </c>
      <c r="G9" s="118" t="s">
        <v>95</v>
      </c>
      <c r="H9" s="117">
        <f aca="true" t="shared" si="0" ref="H9:H17">G9*F9/2</f>
        <v>270000</v>
      </c>
      <c r="I9" s="117"/>
      <c r="J9" s="119" t="s">
        <v>101</v>
      </c>
      <c r="L9" s="103" t="s">
        <v>79</v>
      </c>
    </row>
    <row r="10" spans="1:12" s="105" customFormat="1" ht="21.75" customHeight="1">
      <c r="A10" s="114">
        <v>7</v>
      </c>
      <c r="B10" s="128" t="s">
        <v>89</v>
      </c>
      <c r="C10" s="116">
        <v>42635</v>
      </c>
      <c r="D10" s="117"/>
      <c r="E10" s="117" t="s">
        <v>40</v>
      </c>
      <c r="F10" s="117">
        <v>135000</v>
      </c>
      <c r="G10" s="118" t="s">
        <v>95</v>
      </c>
      <c r="H10" s="117">
        <f t="shared" si="0"/>
        <v>270000</v>
      </c>
      <c r="I10" s="117"/>
      <c r="J10" s="119" t="s">
        <v>101</v>
      </c>
      <c r="L10" s="103"/>
    </row>
    <row r="11" spans="1:12" s="105" customFormat="1" ht="21.75" customHeight="1">
      <c r="A11" s="114">
        <v>8</v>
      </c>
      <c r="B11" s="128" t="s">
        <v>90</v>
      </c>
      <c r="C11" s="116">
        <v>42659</v>
      </c>
      <c r="D11" s="117"/>
      <c r="E11" s="117" t="s">
        <v>40</v>
      </c>
      <c r="F11" s="117">
        <v>135000</v>
      </c>
      <c r="G11" s="118" t="s">
        <v>95</v>
      </c>
      <c r="H11" s="117">
        <f t="shared" si="0"/>
        <v>270000</v>
      </c>
      <c r="I11" s="117"/>
      <c r="J11" s="119" t="s">
        <v>105</v>
      </c>
      <c r="L11" s="103"/>
    </row>
    <row r="12" spans="1:12" s="105" customFormat="1" ht="21.75" customHeight="1">
      <c r="A12" s="114">
        <v>9</v>
      </c>
      <c r="B12" s="128" t="s">
        <v>80</v>
      </c>
      <c r="C12" s="116">
        <v>42027</v>
      </c>
      <c r="D12" s="117"/>
      <c r="E12" s="117" t="s">
        <v>40</v>
      </c>
      <c r="F12" s="117">
        <v>135000</v>
      </c>
      <c r="G12" s="118" t="s">
        <v>95</v>
      </c>
      <c r="H12" s="117">
        <f t="shared" si="0"/>
        <v>270000</v>
      </c>
      <c r="I12" s="117"/>
      <c r="J12" s="119" t="s">
        <v>102</v>
      </c>
      <c r="L12" s="103"/>
    </row>
    <row r="13" spans="1:12" s="105" customFormat="1" ht="21.75" customHeight="1">
      <c r="A13" s="114">
        <v>10</v>
      </c>
      <c r="B13" s="128" t="s">
        <v>91</v>
      </c>
      <c r="C13" s="116">
        <v>43038</v>
      </c>
      <c r="D13" s="117"/>
      <c r="E13" s="117" t="s">
        <v>40</v>
      </c>
      <c r="F13" s="117">
        <v>135000</v>
      </c>
      <c r="G13" s="118" t="s">
        <v>95</v>
      </c>
      <c r="H13" s="117">
        <f t="shared" si="0"/>
        <v>270000</v>
      </c>
      <c r="I13" s="117"/>
      <c r="J13" s="119" t="s">
        <v>106</v>
      </c>
      <c r="L13" s="103"/>
    </row>
    <row r="14" spans="1:12" s="105" customFormat="1" ht="21.75" customHeight="1">
      <c r="A14" s="114">
        <v>11</v>
      </c>
      <c r="B14" s="128" t="s">
        <v>92</v>
      </c>
      <c r="C14" s="116">
        <v>42045</v>
      </c>
      <c r="D14" s="117"/>
      <c r="E14" s="117" t="s">
        <v>40</v>
      </c>
      <c r="F14" s="117">
        <v>135000</v>
      </c>
      <c r="G14" s="118" t="s">
        <v>95</v>
      </c>
      <c r="H14" s="117">
        <f t="shared" si="0"/>
        <v>270000</v>
      </c>
      <c r="I14" s="117"/>
      <c r="J14" s="119" t="s">
        <v>103</v>
      </c>
      <c r="L14" s="103"/>
    </row>
    <row r="15" spans="1:12" s="101" customFormat="1" ht="21.75" customHeight="1">
      <c r="A15" s="114">
        <v>12</v>
      </c>
      <c r="B15" s="128" t="s">
        <v>81</v>
      </c>
      <c r="C15" s="116">
        <v>42777</v>
      </c>
      <c r="D15" s="117"/>
      <c r="E15" s="117" t="s">
        <v>40</v>
      </c>
      <c r="F15" s="117">
        <v>135000</v>
      </c>
      <c r="G15" s="118" t="s">
        <v>95</v>
      </c>
      <c r="H15" s="117">
        <f t="shared" si="0"/>
        <v>270000</v>
      </c>
      <c r="I15" s="117"/>
      <c r="J15" s="119" t="s">
        <v>104</v>
      </c>
      <c r="L15" s="103" t="s">
        <v>49</v>
      </c>
    </row>
    <row r="16" spans="1:12" s="101" customFormat="1" ht="21.75" customHeight="1">
      <c r="A16" s="114">
        <v>13</v>
      </c>
      <c r="B16" s="128" t="s">
        <v>93</v>
      </c>
      <c r="C16" s="116">
        <v>43070</v>
      </c>
      <c r="D16" s="117"/>
      <c r="E16" s="117" t="s">
        <v>40</v>
      </c>
      <c r="F16" s="117">
        <v>135000</v>
      </c>
      <c r="G16" s="118" t="s">
        <v>95</v>
      </c>
      <c r="H16" s="117">
        <f t="shared" si="0"/>
        <v>270000</v>
      </c>
      <c r="I16" s="117"/>
      <c r="J16" s="119" t="s">
        <v>104</v>
      </c>
      <c r="L16" s="103"/>
    </row>
    <row r="17" spans="1:12" s="101" customFormat="1" ht="21.75" customHeight="1">
      <c r="A17" s="129">
        <v>14</v>
      </c>
      <c r="B17" s="130" t="s">
        <v>94</v>
      </c>
      <c r="C17" s="131">
        <v>42472</v>
      </c>
      <c r="D17" s="132"/>
      <c r="E17" s="132" t="s">
        <v>40</v>
      </c>
      <c r="F17" s="132">
        <v>135000</v>
      </c>
      <c r="G17" s="133" t="s">
        <v>95</v>
      </c>
      <c r="H17" s="132">
        <f t="shared" si="0"/>
        <v>270000</v>
      </c>
      <c r="I17" s="132"/>
      <c r="J17" s="134" t="s">
        <v>107</v>
      </c>
      <c r="L17" s="103"/>
    </row>
    <row r="18" spans="1:10" s="1" customFormat="1" ht="33.75" customHeight="1">
      <c r="A18" s="264" t="s">
        <v>16</v>
      </c>
      <c r="B18" s="265"/>
      <c r="C18" s="50"/>
      <c r="D18" s="51"/>
      <c r="E18" s="52"/>
      <c r="F18" s="52"/>
      <c r="G18" s="52"/>
      <c r="H18" s="99">
        <f>SUM(H4:H17)</f>
        <v>4995000</v>
      </c>
      <c r="I18" s="52"/>
      <c r="J18" s="53"/>
    </row>
    <row r="19" spans="1:10" ht="28.5" customHeight="1">
      <c r="A19" s="257" t="s">
        <v>110</v>
      </c>
      <c r="B19" s="257"/>
      <c r="C19" s="257"/>
      <c r="D19" s="257"/>
      <c r="E19" s="257"/>
      <c r="F19" s="257"/>
      <c r="G19" s="257"/>
      <c r="H19" s="257"/>
      <c r="I19" s="257"/>
      <c r="J19" s="257"/>
    </row>
    <row r="20" spans="2:15" s="2" customFormat="1" ht="25.5" customHeight="1">
      <c r="B20" s="40"/>
      <c r="C20" s="39"/>
      <c r="D20" s="47"/>
      <c r="E20" s="41"/>
      <c r="F20" s="259" t="s">
        <v>108</v>
      </c>
      <c r="G20" s="259"/>
      <c r="H20" s="259"/>
      <c r="I20" s="259"/>
      <c r="J20" s="259"/>
      <c r="O20" s="97">
        <f>H18+H55</f>
        <v>7495000</v>
      </c>
    </row>
    <row r="21" spans="2:15" s="1" customFormat="1" ht="17.25" customHeight="1">
      <c r="B21" s="1" t="s">
        <v>78</v>
      </c>
      <c r="C21" s="258" t="s">
        <v>77</v>
      </c>
      <c r="D21" s="258"/>
      <c r="E21" s="258"/>
      <c r="F21" s="258"/>
      <c r="G21" s="258" t="s">
        <v>27</v>
      </c>
      <c r="H21" s="258"/>
      <c r="I21" s="258"/>
      <c r="O21" s="98">
        <f>O20+H88</f>
        <v>10307500</v>
      </c>
    </row>
    <row r="22" spans="2:4" s="2" customFormat="1" ht="15">
      <c r="B22" s="43"/>
      <c r="D22" s="37"/>
    </row>
    <row r="23" spans="2:4" s="2" customFormat="1" ht="15">
      <c r="B23" s="43"/>
      <c r="D23" s="37"/>
    </row>
    <row r="24" spans="2:4" s="2" customFormat="1" ht="15">
      <c r="B24" s="43"/>
      <c r="D24" s="37"/>
    </row>
    <row r="25" spans="2:4" s="2" customFormat="1" ht="15">
      <c r="B25" s="43"/>
      <c r="D25" s="37"/>
    </row>
    <row r="26" spans="2:14" s="2" customFormat="1" ht="15">
      <c r="B26" s="43"/>
      <c r="D26" s="37"/>
      <c r="N26" s="97">
        <f>H18+'Ho tro CPHT'!G10+'an trua MN '!G20+'an trua MN '!G54</f>
        <v>16016000</v>
      </c>
    </row>
    <row r="27" spans="2:9" s="2" customFormat="1" ht="15.75" customHeight="1">
      <c r="B27" s="1" t="s">
        <v>42</v>
      </c>
      <c r="C27" s="258" t="s">
        <v>109</v>
      </c>
      <c r="D27" s="258"/>
      <c r="E27" s="258"/>
      <c r="F27" s="258"/>
      <c r="G27" s="258" t="s">
        <v>41</v>
      </c>
      <c r="H27" s="258"/>
      <c r="I27" s="258"/>
    </row>
    <row r="28" spans="2:4" s="2" customFormat="1" ht="15">
      <c r="B28" s="43"/>
      <c r="D28" s="37"/>
    </row>
    <row r="29" spans="2:10" s="100" customFormat="1" ht="15">
      <c r="B29" s="266"/>
      <c r="C29" s="266"/>
      <c r="D29" s="266"/>
      <c r="E29" s="266"/>
      <c r="F29" s="266"/>
      <c r="G29" s="266"/>
      <c r="H29" s="266"/>
      <c r="I29" s="266"/>
      <c r="J29" s="266"/>
    </row>
    <row r="30" spans="2:10" ht="15">
      <c r="B30" s="267"/>
      <c r="C30" s="267"/>
      <c r="D30" s="267"/>
      <c r="E30" s="267"/>
      <c r="F30" s="267"/>
      <c r="G30" s="267"/>
      <c r="H30" s="267"/>
      <c r="I30" s="267"/>
      <c r="J30" s="267"/>
    </row>
    <row r="43" spans="1:10" ht="41.25" customHeight="1">
      <c r="A43" s="261" t="s">
        <v>39</v>
      </c>
      <c r="B43" s="261"/>
      <c r="C43" s="261"/>
      <c r="D43" s="45"/>
      <c r="E43" s="2"/>
      <c r="F43" s="2"/>
      <c r="G43" s="2"/>
      <c r="H43" s="2"/>
      <c r="I43" s="2"/>
      <c r="J43" s="2"/>
    </row>
    <row r="44" spans="1:10" ht="52.5" customHeight="1">
      <c r="A44" s="262" t="s">
        <v>50</v>
      </c>
      <c r="B44" s="262"/>
      <c r="C44" s="262"/>
      <c r="D44" s="262"/>
      <c r="E44" s="262"/>
      <c r="F44" s="262"/>
      <c r="G44" s="262"/>
      <c r="H44" s="262"/>
      <c r="I44" s="262"/>
      <c r="J44" s="262"/>
    </row>
    <row r="45" spans="1:10" ht="90">
      <c r="A45" s="16" t="s">
        <v>0</v>
      </c>
      <c r="B45" s="48" t="s">
        <v>29</v>
      </c>
      <c r="C45" s="16" t="s">
        <v>23</v>
      </c>
      <c r="D45" s="16" t="s">
        <v>1</v>
      </c>
      <c r="E45" s="16" t="s">
        <v>2</v>
      </c>
      <c r="F45" s="49" t="s">
        <v>8</v>
      </c>
      <c r="G45" s="16" t="s">
        <v>6</v>
      </c>
      <c r="H45" s="16" t="s">
        <v>9</v>
      </c>
      <c r="I45" s="16" t="s">
        <v>76</v>
      </c>
      <c r="J45" s="16" t="s">
        <v>5</v>
      </c>
    </row>
    <row r="46" spans="1:10" ht="24.75" customHeight="1">
      <c r="A46" s="54">
        <v>1</v>
      </c>
      <c r="B46" s="62" t="s">
        <v>51</v>
      </c>
      <c r="C46" s="63">
        <v>41937</v>
      </c>
      <c r="D46" s="58" t="s">
        <v>40</v>
      </c>
      <c r="E46" s="58"/>
      <c r="F46" s="58">
        <v>125000</v>
      </c>
      <c r="G46" s="64" t="s">
        <v>64</v>
      </c>
      <c r="H46" s="58">
        <f>G46*F46</f>
        <v>625000</v>
      </c>
      <c r="I46" s="58"/>
      <c r="J46" s="63" t="s">
        <v>58</v>
      </c>
    </row>
    <row r="47" spans="1:10" ht="24.75" customHeight="1">
      <c r="A47" s="55">
        <v>2</v>
      </c>
      <c r="B47" s="65" t="s">
        <v>52</v>
      </c>
      <c r="C47" s="66">
        <v>41641</v>
      </c>
      <c r="D47" s="59" t="s">
        <v>40</v>
      </c>
      <c r="E47" s="59"/>
      <c r="F47" s="59">
        <v>125000</v>
      </c>
      <c r="G47" s="67" t="s">
        <v>64</v>
      </c>
      <c r="H47" s="59">
        <f>G47*F47</f>
        <v>625000</v>
      </c>
      <c r="I47" s="59"/>
      <c r="J47" s="66" t="s">
        <v>59</v>
      </c>
    </row>
    <row r="48" spans="1:10" ht="24.75" customHeight="1">
      <c r="A48" s="55">
        <v>3</v>
      </c>
      <c r="B48" s="65" t="s">
        <v>53</v>
      </c>
      <c r="C48" s="66">
        <v>41976</v>
      </c>
      <c r="D48" s="59"/>
      <c r="E48" s="59" t="s">
        <v>40</v>
      </c>
      <c r="F48" s="59">
        <v>125000</v>
      </c>
      <c r="G48" s="67" t="s">
        <v>64</v>
      </c>
      <c r="H48" s="59">
        <f>G48*F48/2</f>
        <v>312500</v>
      </c>
      <c r="I48" s="59"/>
      <c r="J48" s="66" t="s">
        <v>60</v>
      </c>
    </row>
    <row r="49" spans="1:10" ht="24.75" customHeight="1">
      <c r="A49" s="55">
        <v>4</v>
      </c>
      <c r="B49" s="65" t="s">
        <v>54</v>
      </c>
      <c r="C49" s="66">
        <v>41379</v>
      </c>
      <c r="D49" s="59"/>
      <c r="E49" s="59" t="s">
        <v>40</v>
      </c>
      <c r="F49" s="59">
        <v>125000</v>
      </c>
      <c r="G49" s="67" t="s">
        <v>64</v>
      </c>
      <c r="H49" s="59">
        <f>G49*F49/2</f>
        <v>312500</v>
      </c>
      <c r="I49" s="59"/>
      <c r="J49" s="66" t="s">
        <v>61</v>
      </c>
    </row>
    <row r="50" spans="1:10" ht="24.75" customHeight="1">
      <c r="A50" s="55">
        <v>5</v>
      </c>
      <c r="B50" s="65" t="s">
        <v>55</v>
      </c>
      <c r="C50" s="66">
        <v>41934</v>
      </c>
      <c r="D50" s="59"/>
      <c r="E50" s="59" t="s">
        <v>40</v>
      </c>
      <c r="F50" s="59">
        <v>125000</v>
      </c>
      <c r="G50" s="67" t="s">
        <v>64</v>
      </c>
      <c r="H50" s="59">
        <f>G50*F50/2</f>
        <v>312500</v>
      </c>
      <c r="I50" s="59"/>
      <c r="J50" s="66" t="s">
        <v>60</v>
      </c>
    </row>
    <row r="51" spans="1:10" ht="24.75" customHeight="1">
      <c r="A51" s="55">
        <v>6</v>
      </c>
      <c r="B51" s="65" t="s">
        <v>56</v>
      </c>
      <c r="C51" s="66">
        <v>41673</v>
      </c>
      <c r="D51" s="59"/>
      <c r="E51" s="59" t="s">
        <v>40</v>
      </c>
      <c r="F51" s="59">
        <v>125000</v>
      </c>
      <c r="G51" s="67" t="s">
        <v>64</v>
      </c>
      <c r="H51" s="59">
        <f>G51*F51/2</f>
        <v>312500</v>
      </c>
      <c r="I51" s="59"/>
      <c r="J51" s="66" t="s">
        <v>62</v>
      </c>
    </row>
    <row r="52" spans="1:19" ht="24.75" customHeight="1">
      <c r="A52" s="55">
        <v>7</v>
      </c>
      <c r="B52" s="65"/>
      <c r="C52" s="66"/>
      <c r="D52" s="59"/>
      <c r="E52" s="59"/>
      <c r="F52" s="59"/>
      <c r="G52" s="67"/>
      <c r="H52" s="59"/>
      <c r="I52" s="59"/>
      <c r="J52" s="66"/>
      <c r="L52" s="65" t="s">
        <v>57</v>
      </c>
      <c r="M52" s="66">
        <v>41497</v>
      </c>
      <c r="N52" s="59"/>
      <c r="O52" s="59" t="s">
        <v>40</v>
      </c>
      <c r="P52" s="59">
        <v>125000</v>
      </c>
      <c r="Q52" s="67" t="s">
        <v>64</v>
      </c>
      <c r="R52" s="59">
        <f>Q52*P52/2</f>
        <v>312500</v>
      </c>
      <c r="S52" s="66" t="s">
        <v>63</v>
      </c>
    </row>
    <row r="53" spans="1:10" ht="24.75" customHeight="1">
      <c r="A53" s="68"/>
      <c r="B53" s="69"/>
      <c r="C53" s="60"/>
      <c r="D53" s="59"/>
      <c r="E53" s="59"/>
      <c r="F53" s="59"/>
      <c r="G53" s="67"/>
      <c r="H53" s="59"/>
      <c r="I53" s="59"/>
      <c r="J53" s="70"/>
    </row>
    <row r="54" spans="1:10" ht="24.75" customHeight="1">
      <c r="A54" s="71"/>
      <c r="B54" s="72"/>
      <c r="C54" s="73"/>
      <c r="D54" s="61"/>
      <c r="E54" s="61"/>
      <c r="F54" s="61"/>
      <c r="G54" s="74"/>
      <c r="H54" s="61"/>
      <c r="I54" s="61"/>
      <c r="J54" s="75"/>
    </row>
    <row r="55" spans="1:10" ht="24.75" customHeight="1">
      <c r="A55" s="264" t="s">
        <v>16</v>
      </c>
      <c r="B55" s="265"/>
      <c r="C55" s="50"/>
      <c r="D55" s="51"/>
      <c r="E55" s="52"/>
      <c r="F55" s="52"/>
      <c r="G55" s="52"/>
      <c r="H55" s="99">
        <f>SUM(H46:H54)</f>
        <v>2500000</v>
      </c>
      <c r="I55" s="52"/>
      <c r="J55" s="53"/>
    </row>
    <row r="56" spans="1:10" ht="26.25" customHeight="1">
      <c r="A56" s="257" t="s">
        <v>73</v>
      </c>
      <c r="B56" s="257"/>
      <c r="C56" s="257"/>
      <c r="D56" s="257"/>
      <c r="E56" s="257"/>
      <c r="F56" s="257"/>
      <c r="G56" s="257"/>
      <c r="H56" s="257"/>
      <c r="I56" s="257"/>
      <c r="J56" s="257"/>
    </row>
    <row r="57" spans="1:10" ht="24.75" customHeight="1">
      <c r="A57" s="2"/>
      <c r="B57" s="40"/>
      <c r="C57" s="39"/>
      <c r="D57" s="47"/>
      <c r="E57" s="41"/>
      <c r="F57" s="259" t="s">
        <v>65</v>
      </c>
      <c r="G57" s="259"/>
      <c r="H57" s="259"/>
      <c r="I57" s="259"/>
      <c r="J57" s="259"/>
    </row>
    <row r="58" spans="1:10" ht="21.75" customHeight="1">
      <c r="A58" s="1"/>
      <c r="B58" s="258" t="s">
        <v>4</v>
      </c>
      <c r="C58" s="258"/>
      <c r="D58" s="258"/>
      <c r="E58" s="1"/>
      <c r="F58" s="1"/>
      <c r="G58" s="258" t="s">
        <v>27</v>
      </c>
      <c r="H58" s="258"/>
      <c r="I58" s="258"/>
      <c r="J58" s="1"/>
    </row>
    <row r="59" spans="1:10" ht="15">
      <c r="A59" s="2"/>
      <c r="B59" s="43"/>
      <c r="C59" s="2"/>
      <c r="D59" s="37"/>
      <c r="E59" s="2"/>
      <c r="F59" s="2"/>
      <c r="G59" s="2"/>
      <c r="H59" s="2"/>
      <c r="I59" s="2"/>
      <c r="J59" s="2"/>
    </row>
    <row r="60" spans="1:10" ht="15">
      <c r="A60" s="2"/>
      <c r="B60" s="43"/>
      <c r="C60" s="2"/>
      <c r="D60" s="37"/>
      <c r="E60" s="2"/>
      <c r="F60" s="2"/>
      <c r="G60" s="2"/>
      <c r="H60" s="2"/>
      <c r="I60" s="2"/>
      <c r="J60" s="2"/>
    </row>
    <row r="61" spans="1:10" ht="15">
      <c r="A61" s="2"/>
      <c r="B61" s="43"/>
      <c r="C61" s="2"/>
      <c r="D61" s="37"/>
      <c r="E61" s="2"/>
      <c r="F61" s="2"/>
      <c r="G61" s="2"/>
      <c r="H61" s="2"/>
      <c r="I61" s="2"/>
      <c r="J61" s="2"/>
    </row>
    <row r="62" spans="1:10" ht="15">
      <c r="A62" s="2"/>
      <c r="B62" s="43"/>
      <c r="C62" s="2"/>
      <c r="D62" s="37"/>
      <c r="E62" s="2"/>
      <c r="F62" s="2"/>
      <c r="G62" s="2"/>
      <c r="H62" s="2"/>
      <c r="I62" s="2"/>
      <c r="J62" s="2"/>
    </row>
    <row r="63" spans="1:10" ht="15">
      <c r="A63" s="2"/>
      <c r="B63" s="43"/>
      <c r="C63" s="2"/>
      <c r="D63" s="37"/>
      <c r="E63" s="2"/>
      <c r="F63" s="2"/>
      <c r="G63" s="2"/>
      <c r="H63" s="2"/>
      <c r="I63" s="2"/>
      <c r="J63" s="2"/>
    </row>
    <row r="64" spans="1:10" ht="15.75" customHeight="1">
      <c r="A64" s="2"/>
      <c r="B64" s="260" t="s">
        <v>42</v>
      </c>
      <c r="C64" s="260"/>
      <c r="D64" s="260"/>
      <c r="E64" s="2"/>
      <c r="F64" s="2"/>
      <c r="G64" s="258" t="s">
        <v>41</v>
      </c>
      <c r="H64" s="258"/>
      <c r="I64" s="258"/>
      <c r="J64" s="2"/>
    </row>
    <row r="66" spans="1:10" ht="15">
      <c r="A66" s="46"/>
      <c r="B66" s="93" t="s">
        <v>57</v>
      </c>
      <c r="C66" s="94">
        <v>41497</v>
      </c>
      <c r="D66" s="77"/>
      <c r="E66" s="77" t="s">
        <v>40</v>
      </c>
      <c r="F66" s="77">
        <v>125000</v>
      </c>
      <c r="G66" s="95" t="s">
        <v>64</v>
      </c>
      <c r="H66" s="77">
        <f>G66*F66/2</f>
        <v>312500</v>
      </c>
      <c r="I66" s="77"/>
      <c r="J66" s="94" t="s">
        <v>63</v>
      </c>
    </row>
    <row r="67" spans="1:10" s="92" customFormat="1" ht="36.75" customHeight="1">
      <c r="A67" s="46"/>
      <c r="B67" s="46" t="s">
        <v>75</v>
      </c>
      <c r="C67" s="96"/>
      <c r="D67" s="46"/>
      <c r="E67" s="46"/>
      <c r="F67" s="46"/>
      <c r="G67" s="46"/>
      <c r="H67" s="46"/>
      <c r="I67" s="46"/>
      <c r="J67" s="46"/>
    </row>
    <row r="80" spans="1:10" ht="37.5" customHeight="1">
      <c r="A80" s="261" t="s">
        <v>66</v>
      </c>
      <c r="B80" s="261"/>
      <c r="C80" s="261"/>
      <c r="D80" s="45"/>
      <c r="E80" s="2"/>
      <c r="F80" s="2"/>
      <c r="G80" s="2"/>
      <c r="H80" s="2"/>
      <c r="I80" s="2"/>
      <c r="J80" s="2"/>
    </row>
    <row r="81" spans="1:10" ht="47.25" customHeight="1">
      <c r="A81" s="262" t="s">
        <v>50</v>
      </c>
      <c r="B81" s="262"/>
      <c r="C81" s="262"/>
      <c r="D81" s="262"/>
      <c r="E81" s="262"/>
      <c r="F81" s="262"/>
      <c r="G81" s="262"/>
      <c r="H81" s="262"/>
      <c r="I81" s="262"/>
      <c r="J81" s="262"/>
    </row>
    <row r="82" spans="1:10" ht="90">
      <c r="A82" s="16" t="s">
        <v>0</v>
      </c>
      <c r="B82" s="48" t="s">
        <v>29</v>
      </c>
      <c r="C82" s="16" t="s">
        <v>23</v>
      </c>
      <c r="D82" s="16" t="s">
        <v>1</v>
      </c>
      <c r="E82" s="16" t="s">
        <v>2</v>
      </c>
      <c r="F82" s="49" t="s">
        <v>8</v>
      </c>
      <c r="G82" s="16" t="s">
        <v>6</v>
      </c>
      <c r="H82" s="16" t="s">
        <v>9</v>
      </c>
      <c r="I82" s="16" t="s">
        <v>76</v>
      </c>
      <c r="J82" s="16" t="s">
        <v>5</v>
      </c>
    </row>
    <row r="83" spans="1:10" ht="42" customHeight="1">
      <c r="A83" s="54">
        <v>1</v>
      </c>
      <c r="B83" s="86" t="s">
        <v>68</v>
      </c>
      <c r="C83" s="87">
        <v>41473</v>
      </c>
      <c r="D83" s="76" t="s">
        <v>37</v>
      </c>
      <c r="E83" s="76"/>
      <c r="F83" s="58">
        <v>125000</v>
      </c>
      <c r="G83" s="64" t="s">
        <v>64</v>
      </c>
      <c r="H83" s="58">
        <f>G83*F83</f>
        <v>625000</v>
      </c>
      <c r="I83" s="58"/>
      <c r="J83" s="63"/>
    </row>
    <row r="84" spans="1:10" ht="42" customHeight="1">
      <c r="A84" s="55">
        <v>2</v>
      </c>
      <c r="B84" s="88" t="s">
        <v>69</v>
      </c>
      <c r="C84" s="89">
        <v>41391</v>
      </c>
      <c r="D84" s="77" t="s">
        <v>37</v>
      </c>
      <c r="E84" s="77"/>
      <c r="F84" s="59">
        <v>125000</v>
      </c>
      <c r="G84" s="67" t="s">
        <v>64</v>
      </c>
      <c r="H84" s="59">
        <f>G84*F84</f>
        <v>625000</v>
      </c>
      <c r="I84" s="59"/>
      <c r="J84" s="66"/>
    </row>
    <row r="85" spans="1:10" ht="42" customHeight="1">
      <c r="A85" s="55">
        <v>3</v>
      </c>
      <c r="B85" s="88" t="s">
        <v>70</v>
      </c>
      <c r="C85" s="89">
        <v>41424</v>
      </c>
      <c r="D85" s="77" t="s">
        <v>37</v>
      </c>
      <c r="E85" s="77"/>
      <c r="F85" s="59">
        <v>125000</v>
      </c>
      <c r="G85" s="67" t="s">
        <v>64</v>
      </c>
      <c r="H85" s="59">
        <f>G85*F85</f>
        <v>625000</v>
      </c>
      <c r="I85" s="59"/>
      <c r="J85" s="66"/>
    </row>
    <row r="86" spans="1:10" ht="42" customHeight="1">
      <c r="A86" s="55">
        <v>4</v>
      </c>
      <c r="B86" s="88" t="s">
        <v>71</v>
      </c>
      <c r="C86" s="89">
        <v>41846</v>
      </c>
      <c r="D86" s="77"/>
      <c r="E86" s="77" t="s">
        <v>38</v>
      </c>
      <c r="F86" s="59">
        <v>125000</v>
      </c>
      <c r="G86" s="67" t="s">
        <v>64</v>
      </c>
      <c r="H86" s="59">
        <f>G86*F86/2</f>
        <v>312500</v>
      </c>
      <c r="I86" s="59"/>
      <c r="J86" s="66"/>
    </row>
    <row r="87" spans="1:10" ht="42" customHeight="1">
      <c r="A87" s="78">
        <v>5</v>
      </c>
      <c r="B87" s="90" t="s">
        <v>72</v>
      </c>
      <c r="C87" s="91">
        <v>41529</v>
      </c>
      <c r="D87" s="79" t="s">
        <v>67</v>
      </c>
      <c r="E87" s="79"/>
      <c r="F87" s="80">
        <v>125000</v>
      </c>
      <c r="G87" s="81" t="s">
        <v>64</v>
      </c>
      <c r="H87" s="80">
        <f>G87*F87</f>
        <v>625000</v>
      </c>
      <c r="I87" s="80"/>
      <c r="J87" s="82"/>
    </row>
    <row r="88" spans="1:10" s="85" customFormat="1" ht="31.5" customHeight="1">
      <c r="A88" s="263" t="s">
        <v>16</v>
      </c>
      <c r="B88" s="263"/>
      <c r="C88" s="56"/>
      <c r="D88" s="83"/>
      <c r="E88" s="84"/>
      <c r="F88" s="84"/>
      <c r="G88" s="84"/>
      <c r="H88" s="84">
        <f>SUM(H83:H87)</f>
        <v>2812500</v>
      </c>
      <c r="I88" s="84"/>
      <c r="J88" s="56"/>
    </row>
    <row r="89" spans="1:10" ht="24" customHeight="1">
      <c r="A89" s="257" t="s">
        <v>74</v>
      </c>
      <c r="B89" s="257"/>
      <c r="C89" s="257"/>
      <c r="D89" s="257"/>
      <c r="E89" s="257"/>
      <c r="F89" s="257"/>
      <c r="G89" s="257"/>
      <c r="H89" s="257"/>
      <c r="I89" s="257"/>
      <c r="J89" s="257"/>
    </row>
    <row r="90" spans="1:10" ht="23.25" customHeight="1">
      <c r="A90" s="2"/>
      <c r="B90" s="40"/>
      <c r="C90" s="39"/>
      <c r="D90" s="47"/>
      <c r="E90" s="41"/>
      <c r="F90" s="259" t="s">
        <v>65</v>
      </c>
      <c r="G90" s="259"/>
      <c r="H90" s="259"/>
      <c r="I90" s="259"/>
      <c r="J90" s="259"/>
    </row>
    <row r="91" spans="1:10" ht="15">
      <c r="A91" s="1"/>
      <c r="B91" s="258" t="s">
        <v>4</v>
      </c>
      <c r="C91" s="258"/>
      <c r="D91" s="258"/>
      <c r="E91" s="1"/>
      <c r="F91" s="1"/>
      <c r="G91" s="258" t="s">
        <v>27</v>
      </c>
      <c r="H91" s="258"/>
      <c r="I91" s="1"/>
      <c r="J91" s="1"/>
    </row>
    <row r="92" spans="1:10" ht="15">
      <c r="A92" s="2"/>
      <c r="B92" s="43"/>
      <c r="C92" s="2"/>
      <c r="D92" s="37"/>
      <c r="E92" s="2"/>
      <c r="F92" s="2"/>
      <c r="G92" s="2"/>
      <c r="H92" s="2"/>
      <c r="I92" s="2"/>
      <c r="J92" s="2"/>
    </row>
    <row r="93" spans="1:10" ht="15">
      <c r="A93" s="2"/>
      <c r="B93" s="43"/>
      <c r="C93" s="2"/>
      <c r="D93" s="37"/>
      <c r="E93" s="2"/>
      <c r="F93" s="2"/>
      <c r="G93" s="2"/>
      <c r="H93" s="2"/>
      <c r="I93" s="2"/>
      <c r="J93" s="2"/>
    </row>
    <row r="94" spans="1:10" ht="15">
      <c r="A94" s="2"/>
      <c r="B94" s="43"/>
      <c r="C94" s="2"/>
      <c r="D94" s="37"/>
      <c r="E94" s="2"/>
      <c r="F94" s="2"/>
      <c r="G94" s="2"/>
      <c r="H94" s="2"/>
      <c r="I94" s="2"/>
      <c r="J94" s="2"/>
    </row>
    <row r="95" spans="1:10" ht="15">
      <c r="A95" s="2"/>
      <c r="B95" s="43"/>
      <c r="C95" s="2"/>
      <c r="D95" s="37"/>
      <c r="E95" s="2"/>
      <c r="F95" s="2"/>
      <c r="G95" s="2"/>
      <c r="H95" s="2"/>
      <c r="I95" s="2"/>
      <c r="J95" s="2"/>
    </row>
    <row r="96" spans="1:10" ht="15">
      <c r="A96" s="2"/>
      <c r="B96" s="43"/>
      <c r="C96" s="2"/>
      <c r="D96" s="37"/>
      <c r="E96" s="2"/>
      <c r="F96" s="2"/>
      <c r="G96" s="2"/>
      <c r="H96" s="2"/>
      <c r="I96" s="2"/>
      <c r="J96" s="2"/>
    </row>
    <row r="97" spans="1:10" ht="15">
      <c r="A97" s="2"/>
      <c r="B97" s="260" t="s">
        <v>42</v>
      </c>
      <c r="C97" s="260"/>
      <c r="D97" s="260"/>
      <c r="E97" s="2"/>
      <c r="F97" s="2"/>
      <c r="G97" s="258" t="s">
        <v>41</v>
      </c>
      <c r="H97" s="258"/>
      <c r="I97" s="1"/>
      <c r="J97" s="2"/>
    </row>
  </sheetData>
  <sheetProtection/>
  <mergeCells count="29">
    <mergeCell ref="F57:J57"/>
    <mergeCell ref="G21:I21"/>
    <mergeCell ref="C21:F21"/>
    <mergeCell ref="C27:F27"/>
    <mergeCell ref="A44:J44"/>
    <mergeCell ref="A55:B55"/>
    <mergeCell ref="A56:J56"/>
    <mergeCell ref="B29:J29"/>
    <mergeCell ref="B30:J30"/>
    <mergeCell ref="A88:B88"/>
    <mergeCell ref="A1:C1"/>
    <mergeCell ref="A2:J2"/>
    <mergeCell ref="A18:B18"/>
    <mergeCell ref="F20:J20"/>
    <mergeCell ref="A19:J19"/>
    <mergeCell ref="A43:C43"/>
    <mergeCell ref="G27:I27"/>
    <mergeCell ref="G64:I64"/>
    <mergeCell ref="G58:I58"/>
    <mergeCell ref="A89:J89"/>
    <mergeCell ref="B58:D58"/>
    <mergeCell ref="F90:J90"/>
    <mergeCell ref="B91:D91"/>
    <mergeCell ref="G91:H91"/>
    <mergeCell ref="B97:D97"/>
    <mergeCell ref="G97:H97"/>
    <mergeCell ref="B64:D64"/>
    <mergeCell ref="A80:C80"/>
    <mergeCell ref="A81:J81"/>
  </mergeCells>
  <printOptions/>
  <pageMargins left="0.27" right="0" top="0.45" bottom="0.23" header="0.47" footer="0.2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3.7109375" style="3" customWidth="1"/>
    <col min="2" max="2" width="20.140625" style="3" customWidth="1"/>
    <col min="3" max="3" width="10.8515625" style="3" customWidth="1"/>
    <col min="4" max="4" width="9.57421875" style="3" customWidth="1"/>
    <col min="5" max="5" width="15.421875" style="3" customWidth="1"/>
    <col min="6" max="6" width="10.00390625" style="3" customWidth="1"/>
    <col min="7" max="7" width="16.140625" style="3" customWidth="1"/>
    <col min="8" max="8" width="9.140625" style="3" customWidth="1"/>
    <col min="9" max="9" width="17.421875" style="3" customWidth="1"/>
    <col min="10" max="16384" width="9.140625" style="3" customWidth="1"/>
  </cols>
  <sheetData>
    <row r="1" spans="1:3" s="2" customFormat="1" ht="36" customHeight="1">
      <c r="A1" s="261" t="s">
        <v>34</v>
      </c>
      <c r="B1" s="261"/>
      <c r="C1" s="261"/>
    </row>
    <row r="2" spans="1:11" ht="44.25" customHeight="1">
      <c r="A2" s="268" t="s">
        <v>31</v>
      </c>
      <c r="B2" s="268"/>
      <c r="C2" s="268"/>
      <c r="D2" s="268"/>
      <c r="E2" s="268"/>
      <c r="F2" s="268"/>
      <c r="G2" s="268"/>
      <c r="H2" s="268"/>
      <c r="I2" s="4"/>
      <c r="J2" s="4"/>
      <c r="K2" s="4"/>
    </row>
    <row r="3" spans="1:7" ht="5.25" customHeight="1">
      <c r="A3" s="2"/>
      <c r="B3" s="2"/>
      <c r="C3" s="2"/>
      <c r="D3" s="2"/>
      <c r="E3" s="2"/>
      <c r="F3" s="2"/>
      <c r="G3" s="2"/>
    </row>
    <row r="4" spans="1:8" s="10" customFormat="1" ht="59.25" customHeight="1">
      <c r="A4" s="9" t="s">
        <v>0</v>
      </c>
      <c r="B4" s="9" t="s">
        <v>29</v>
      </c>
      <c r="C4" s="9" t="s">
        <v>1</v>
      </c>
      <c r="D4" s="9" t="s">
        <v>30</v>
      </c>
      <c r="E4" s="9" t="s">
        <v>8</v>
      </c>
      <c r="F4" s="9" t="s">
        <v>6</v>
      </c>
      <c r="G4" s="9" t="s">
        <v>9</v>
      </c>
      <c r="H4" s="9" t="s">
        <v>5</v>
      </c>
    </row>
    <row r="5" spans="1:8" s="2" customFormat="1" ht="27" customHeight="1">
      <c r="A5" s="12"/>
      <c r="B5" s="13"/>
      <c r="C5" s="24"/>
      <c r="D5" s="24"/>
      <c r="E5" s="18"/>
      <c r="F5" s="18"/>
      <c r="G5" s="18"/>
      <c r="H5" s="12"/>
    </row>
    <row r="6" spans="1:8" s="2" customFormat="1" ht="27" customHeight="1">
      <c r="A6" s="12"/>
      <c r="B6" s="13"/>
      <c r="C6" s="25"/>
      <c r="D6" s="25"/>
      <c r="E6" s="19"/>
      <c r="F6" s="19"/>
      <c r="G6" s="19"/>
      <c r="H6" s="5"/>
    </row>
    <row r="7" spans="1:8" s="2" customFormat="1" ht="27" customHeight="1">
      <c r="A7" s="12"/>
      <c r="B7" s="13"/>
      <c r="C7" s="25"/>
      <c r="D7" s="25"/>
      <c r="E7" s="19"/>
      <c r="F7" s="19"/>
      <c r="G7" s="19"/>
      <c r="H7" s="5"/>
    </row>
    <row r="8" spans="1:8" s="2" customFormat="1" ht="27" customHeight="1">
      <c r="A8" s="12"/>
      <c r="B8" s="13"/>
      <c r="C8" s="25"/>
      <c r="D8" s="25"/>
      <c r="E8" s="19"/>
      <c r="F8" s="19"/>
      <c r="G8" s="19"/>
      <c r="H8" s="5"/>
    </row>
    <row r="9" spans="1:8" s="2" customFormat="1" ht="27" customHeight="1">
      <c r="A9" s="15"/>
      <c r="B9" s="23"/>
      <c r="C9" s="26"/>
      <c r="D9" s="26"/>
      <c r="E9" s="20"/>
      <c r="F9" s="20"/>
      <c r="G9" s="20"/>
      <c r="H9" s="15"/>
    </row>
    <row r="10" spans="1:8" s="2" customFormat="1" ht="27" customHeight="1">
      <c r="A10" s="5"/>
      <c r="B10" s="13"/>
      <c r="C10" s="25"/>
      <c r="D10" s="25"/>
      <c r="E10" s="19"/>
      <c r="F10" s="19"/>
      <c r="G10" s="19"/>
      <c r="H10" s="5"/>
    </row>
    <row r="11" spans="1:8" s="2" customFormat="1" ht="27" customHeight="1">
      <c r="A11" s="5"/>
      <c r="B11" s="13"/>
      <c r="C11" s="25"/>
      <c r="D11" s="25"/>
      <c r="E11" s="19"/>
      <c r="F11" s="19"/>
      <c r="G11" s="19"/>
      <c r="H11" s="5"/>
    </row>
    <row r="12" spans="1:8" s="2" customFormat="1" ht="27" customHeight="1">
      <c r="A12" s="5"/>
      <c r="B12" s="13"/>
      <c r="C12" s="25"/>
      <c r="D12" s="24"/>
      <c r="E12" s="18"/>
      <c r="F12" s="19"/>
      <c r="G12" s="19"/>
      <c r="H12" s="5"/>
    </row>
    <row r="13" spans="1:8" s="2" customFormat="1" ht="27" customHeight="1">
      <c r="A13" s="5"/>
      <c r="B13" s="13"/>
      <c r="C13" s="25"/>
      <c r="D13" s="25"/>
      <c r="E13" s="19"/>
      <c r="F13" s="19"/>
      <c r="G13" s="19"/>
      <c r="H13" s="5"/>
    </row>
    <row r="14" spans="1:8" s="2" customFormat="1" ht="27" customHeight="1">
      <c r="A14" s="12"/>
      <c r="B14" s="13"/>
      <c r="C14" s="25"/>
      <c r="D14" s="24"/>
      <c r="E14" s="18"/>
      <c r="F14" s="19"/>
      <c r="G14" s="19"/>
      <c r="H14" s="5"/>
    </row>
    <row r="15" spans="1:8" s="22" customFormat="1" ht="26.25" customHeight="1">
      <c r="A15" s="21"/>
      <c r="B15" s="21" t="s">
        <v>3</v>
      </c>
      <c r="C15" s="27"/>
      <c r="D15" s="27"/>
      <c r="E15" s="27"/>
      <c r="F15" s="27"/>
      <c r="G15" s="28"/>
      <c r="H15" s="21"/>
    </row>
    <row r="16" ht="13.5" customHeight="1"/>
    <row r="17" spans="2:8" s="2" customFormat="1" ht="16.5" customHeight="1">
      <c r="B17" s="1"/>
      <c r="C17" s="41"/>
      <c r="D17" s="41"/>
      <c r="E17" s="41"/>
      <c r="F17" s="259" t="s">
        <v>35</v>
      </c>
      <c r="G17" s="259"/>
      <c r="H17" s="259"/>
    </row>
    <row r="18" spans="2:8" s="1" customFormat="1" ht="17.25" customHeight="1">
      <c r="B18" s="11"/>
      <c r="C18" s="258" t="s">
        <v>4</v>
      </c>
      <c r="D18" s="258"/>
      <c r="E18" s="258"/>
      <c r="G18" s="258" t="s">
        <v>27</v>
      </c>
      <c r="H18" s="258"/>
    </row>
    <row r="19" spans="2:10" s="2" customFormat="1" ht="15">
      <c r="B19" s="8"/>
      <c r="J19" s="2" t="s">
        <v>15</v>
      </c>
    </row>
    <row r="20" s="2" customFormat="1" ht="15">
      <c r="B20" s="8"/>
    </row>
    <row r="21" s="2" customFormat="1" ht="15">
      <c r="B21" s="8"/>
    </row>
    <row r="22" s="2" customFormat="1" ht="15">
      <c r="B22" s="8"/>
    </row>
    <row r="23" s="2" customFormat="1" ht="15">
      <c r="B23" s="8"/>
    </row>
    <row r="24" spans="2:8" s="2" customFormat="1" ht="15.75" customHeight="1">
      <c r="B24" s="8"/>
      <c r="G24" s="258" t="s">
        <v>28</v>
      </c>
      <c r="H24" s="258"/>
    </row>
    <row r="25" s="2" customFormat="1" ht="15">
      <c r="B25" s="8"/>
    </row>
  </sheetData>
  <sheetProtection/>
  <mergeCells count="6">
    <mergeCell ref="C18:E18"/>
    <mergeCell ref="G18:H18"/>
    <mergeCell ref="G24:H24"/>
    <mergeCell ref="A2:H2"/>
    <mergeCell ref="A1:C1"/>
    <mergeCell ref="F17:H17"/>
  </mergeCells>
  <printOptions/>
  <pageMargins left="0.6" right="0.36" top="0.47" bottom="0.52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4">
      <selection activeCell="G5" sqref="G5:G9"/>
    </sheetView>
  </sheetViews>
  <sheetFormatPr defaultColWidth="9.140625" defaultRowHeight="12.75"/>
  <cols>
    <col min="1" max="1" width="8.00390625" style="2" customWidth="1"/>
    <col min="2" max="2" width="20.140625" style="2" customWidth="1"/>
    <col min="3" max="5" width="11.140625" style="2" customWidth="1"/>
    <col min="6" max="6" width="11.28125" style="2" customWidth="1"/>
    <col min="7" max="7" width="13.57421875" style="2" customWidth="1"/>
    <col min="8" max="8" width="9.8515625" style="2" customWidth="1"/>
    <col min="9" max="9" width="15.00390625" style="2" customWidth="1"/>
    <col min="10" max="16384" width="9.140625" style="2" customWidth="1"/>
  </cols>
  <sheetData>
    <row r="1" spans="1:3" ht="36" customHeight="1">
      <c r="A1" s="261" t="s">
        <v>39</v>
      </c>
      <c r="B1" s="258"/>
      <c r="C1" s="258"/>
    </row>
    <row r="2" spans="1:8" ht="54" customHeight="1">
      <c r="A2" s="258" t="s">
        <v>111</v>
      </c>
      <c r="B2" s="258"/>
      <c r="C2" s="258"/>
      <c r="D2" s="258"/>
      <c r="E2" s="258"/>
      <c r="F2" s="258"/>
      <c r="G2" s="258"/>
      <c r="H2" s="258"/>
    </row>
    <row r="3" spans="7:8" ht="18" customHeight="1">
      <c r="G3" s="259" t="s">
        <v>13</v>
      </c>
      <c r="H3" s="271"/>
    </row>
    <row r="4" spans="1:8" s="10" customFormat="1" ht="32.25" customHeight="1">
      <c r="A4" s="9" t="s">
        <v>10</v>
      </c>
      <c r="B4" s="9" t="s">
        <v>29</v>
      </c>
      <c r="C4" s="9" t="s">
        <v>23</v>
      </c>
      <c r="D4" s="9" t="s">
        <v>21</v>
      </c>
      <c r="E4" s="9" t="s">
        <v>25</v>
      </c>
      <c r="F4" s="9" t="s">
        <v>12</v>
      </c>
      <c r="G4" s="9" t="s">
        <v>14</v>
      </c>
      <c r="H4" s="9" t="s">
        <v>76</v>
      </c>
    </row>
    <row r="5" spans="1:8" ht="32.25" customHeight="1">
      <c r="A5" s="181">
        <v>1</v>
      </c>
      <c r="B5" s="135" t="s">
        <v>82</v>
      </c>
      <c r="C5" s="136">
        <v>42971</v>
      </c>
      <c r="D5" s="182">
        <v>100000</v>
      </c>
      <c r="E5" s="181" t="s">
        <v>37</v>
      </c>
      <c r="F5" s="181">
        <v>4</v>
      </c>
      <c r="G5" s="182">
        <f>F5*D5</f>
        <v>400000</v>
      </c>
      <c r="H5" s="183"/>
    </row>
    <row r="6" spans="1:8" ht="32.25" customHeight="1">
      <c r="A6" s="184">
        <v>2</v>
      </c>
      <c r="B6" s="137" t="s">
        <v>85</v>
      </c>
      <c r="C6" s="138">
        <v>43079</v>
      </c>
      <c r="D6" s="155">
        <v>100000</v>
      </c>
      <c r="E6" s="184" t="s">
        <v>37</v>
      </c>
      <c r="F6" s="184">
        <v>4</v>
      </c>
      <c r="G6" s="155">
        <f>F6*D6</f>
        <v>400000</v>
      </c>
      <c r="H6" s="185"/>
    </row>
    <row r="7" spans="1:8" ht="32.25" customHeight="1">
      <c r="A7" s="184">
        <v>3</v>
      </c>
      <c r="B7" s="137" t="s">
        <v>86</v>
      </c>
      <c r="C7" s="138">
        <v>42370</v>
      </c>
      <c r="D7" s="155">
        <v>100000</v>
      </c>
      <c r="E7" s="184" t="s">
        <v>112</v>
      </c>
      <c r="F7" s="184">
        <v>4</v>
      </c>
      <c r="G7" s="155">
        <f>F7*D7</f>
        <v>400000</v>
      </c>
      <c r="H7" s="185"/>
    </row>
    <row r="8" spans="1:8" ht="32.25" customHeight="1">
      <c r="A8" s="184">
        <v>4</v>
      </c>
      <c r="B8" s="137" t="s">
        <v>87</v>
      </c>
      <c r="C8" s="138">
        <v>42218</v>
      </c>
      <c r="D8" s="155">
        <v>100000</v>
      </c>
      <c r="E8" s="184" t="s">
        <v>112</v>
      </c>
      <c r="F8" s="184">
        <v>4</v>
      </c>
      <c r="G8" s="155">
        <f>F8*D8</f>
        <v>400000</v>
      </c>
      <c r="H8" s="185"/>
    </row>
    <row r="9" spans="1:8" ht="32.25" customHeight="1">
      <c r="A9" s="187">
        <v>5</v>
      </c>
      <c r="B9" s="188" t="s">
        <v>88</v>
      </c>
      <c r="C9" s="189">
        <v>42874</v>
      </c>
      <c r="D9" s="162">
        <v>100000</v>
      </c>
      <c r="E9" s="160" t="s">
        <v>37</v>
      </c>
      <c r="F9" s="160">
        <v>3</v>
      </c>
      <c r="G9" s="162">
        <f>F9*D9</f>
        <v>300000</v>
      </c>
      <c r="H9" s="186"/>
    </row>
    <row r="10" spans="1:8" ht="32.25" customHeight="1">
      <c r="A10" s="269" t="s">
        <v>3</v>
      </c>
      <c r="B10" s="270"/>
      <c r="C10" s="56"/>
      <c r="D10" s="56"/>
      <c r="E10" s="56"/>
      <c r="F10" s="56"/>
      <c r="G10" s="57">
        <f>SUM(G5:G9)</f>
        <v>1900000</v>
      </c>
      <c r="H10" s="57"/>
    </row>
    <row r="11" spans="1:8" ht="32.25" customHeight="1">
      <c r="A11" s="272" t="s">
        <v>113</v>
      </c>
      <c r="B11" s="272"/>
      <c r="C11" s="272"/>
      <c r="D11" s="272"/>
      <c r="E11" s="272"/>
      <c r="F11" s="272"/>
      <c r="G11" s="272"/>
      <c r="H11" s="272"/>
    </row>
    <row r="12" spans="2:8" ht="43.5" customHeight="1">
      <c r="B12" s="1"/>
      <c r="C12" s="41"/>
      <c r="D12" s="41"/>
      <c r="E12" s="259" t="s">
        <v>114</v>
      </c>
      <c r="F12" s="259"/>
      <c r="G12" s="259"/>
      <c r="H12" s="259"/>
    </row>
    <row r="13" spans="2:7" s="1" customFormat="1" ht="17.25" customHeight="1">
      <c r="B13" s="258" t="s">
        <v>4</v>
      </c>
      <c r="C13" s="258"/>
      <c r="D13" s="258"/>
      <c r="F13" s="258" t="s">
        <v>27</v>
      </c>
      <c r="G13" s="258"/>
    </row>
    <row r="14" spans="2:10" ht="15">
      <c r="B14" s="8"/>
      <c r="J14" s="2" t="s">
        <v>15</v>
      </c>
    </row>
    <row r="15" ht="15">
      <c r="B15" s="8"/>
    </row>
    <row r="16" ht="15">
      <c r="B16" s="8"/>
    </row>
    <row r="17" ht="15">
      <c r="B17" s="8"/>
    </row>
    <row r="18" ht="15">
      <c r="B18" s="8"/>
    </row>
    <row r="19" spans="2:7" ht="15.75" customHeight="1">
      <c r="B19" s="258" t="s">
        <v>42</v>
      </c>
      <c r="C19" s="258"/>
      <c r="D19" s="258"/>
      <c r="F19" s="258" t="s">
        <v>41</v>
      </c>
      <c r="G19" s="258"/>
    </row>
    <row r="20" ht="15">
      <c r="B20" s="8"/>
    </row>
  </sheetData>
  <sheetProtection/>
  <mergeCells count="10">
    <mergeCell ref="F13:G13"/>
    <mergeCell ref="F19:G19"/>
    <mergeCell ref="B13:D13"/>
    <mergeCell ref="B19:D19"/>
    <mergeCell ref="A1:C1"/>
    <mergeCell ref="A10:B10"/>
    <mergeCell ref="A2:H2"/>
    <mergeCell ref="G3:H3"/>
    <mergeCell ref="E12:H12"/>
    <mergeCell ref="A11:H11"/>
  </mergeCells>
  <printOptions/>
  <pageMargins left="0.54" right="0.3" top="0.57" bottom="0.36" header="0.5" footer="0.3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0">
      <selection activeCell="C19" sqref="C19"/>
    </sheetView>
  </sheetViews>
  <sheetFormatPr defaultColWidth="9.140625" defaultRowHeight="12.75"/>
  <cols>
    <col min="1" max="1" width="3.7109375" style="2" customWidth="1"/>
    <col min="2" max="2" width="27.57421875" style="2" customWidth="1"/>
    <col min="3" max="3" width="12.7109375" style="2" customWidth="1"/>
    <col min="4" max="4" width="11.140625" style="2" customWidth="1"/>
    <col min="5" max="6" width="9.140625" style="2" customWidth="1"/>
    <col min="7" max="7" width="14.28125" style="2" customWidth="1"/>
    <col min="8" max="8" width="10.00390625" style="2" customWidth="1"/>
    <col min="9" max="9" width="20.57421875" style="2" customWidth="1"/>
    <col min="10" max="10" width="10.8515625" style="199" customWidth="1"/>
    <col min="11" max="11" width="9.140625" style="199" customWidth="1"/>
    <col min="12" max="12" width="21.00390625" style="199" customWidth="1"/>
    <col min="13" max="13" width="10.00390625" style="199" customWidth="1"/>
    <col min="14" max="14" width="13.28125" style="199" customWidth="1"/>
    <col min="15" max="16384" width="9.140625" style="2" customWidth="1"/>
  </cols>
  <sheetData>
    <row r="1" spans="1:3" ht="36" customHeight="1">
      <c r="A1" s="261" t="s">
        <v>44</v>
      </c>
      <c r="B1" s="258"/>
      <c r="C1" s="258"/>
    </row>
    <row r="2" ht="6.75" customHeight="1"/>
    <row r="3" spans="1:8" ht="37.5" customHeight="1">
      <c r="A3" s="258" t="s">
        <v>116</v>
      </c>
      <c r="B3" s="258"/>
      <c r="C3" s="258"/>
      <c r="D3" s="258"/>
      <c r="E3" s="258"/>
      <c r="F3" s="258"/>
      <c r="G3" s="258"/>
      <c r="H3" s="258"/>
    </row>
    <row r="4" spans="1:14" s="37" customFormat="1" ht="45.75" customHeight="1">
      <c r="A4" s="16" t="s">
        <v>0</v>
      </c>
      <c r="B4" s="16" t="s">
        <v>22</v>
      </c>
      <c r="C4" s="16" t="s">
        <v>23</v>
      </c>
      <c r="D4" s="9" t="s">
        <v>24</v>
      </c>
      <c r="E4" s="16" t="s">
        <v>25</v>
      </c>
      <c r="F4" s="16" t="s">
        <v>7</v>
      </c>
      <c r="G4" s="9" t="s">
        <v>26</v>
      </c>
      <c r="H4" s="9" t="s">
        <v>76</v>
      </c>
      <c r="J4" s="200"/>
      <c r="K4" s="200"/>
      <c r="L4" s="200"/>
      <c r="M4" s="200"/>
      <c r="N4" s="200"/>
    </row>
    <row r="5" spans="1:14" s="174" customFormat="1" ht="27" customHeight="1">
      <c r="A5" s="139">
        <v>1</v>
      </c>
      <c r="B5" s="163" t="s">
        <v>82</v>
      </c>
      <c r="C5" s="164">
        <v>42971</v>
      </c>
      <c r="D5" s="140">
        <v>149000</v>
      </c>
      <c r="E5" s="141" t="s">
        <v>37</v>
      </c>
      <c r="F5" s="139">
        <v>2</v>
      </c>
      <c r="G5" s="142">
        <f>F5*D5</f>
        <v>298000</v>
      </c>
      <c r="H5" s="143"/>
      <c r="I5" s="163" t="s">
        <v>82</v>
      </c>
      <c r="J5" s="201">
        <v>320000</v>
      </c>
      <c r="K5" s="201">
        <f>J5+G5</f>
        <v>618000</v>
      </c>
      <c r="L5" s="192" t="s">
        <v>82</v>
      </c>
      <c r="M5" s="201">
        <v>320000</v>
      </c>
      <c r="N5" s="201">
        <f>K5+M5</f>
        <v>938000</v>
      </c>
    </row>
    <row r="6" spans="1:14" s="174" customFormat="1" ht="27" customHeight="1">
      <c r="A6" s="144">
        <v>2</v>
      </c>
      <c r="B6" s="166" t="s">
        <v>85</v>
      </c>
      <c r="C6" s="167">
        <v>43079</v>
      </c>
      <c r="D6" s="145">
        <v>149000</v>
      </c>
      <c r="E6" s="146" t="s">
        <v>37</v>
      </c>
      <c r="F6" s="144">
        <v>2</v>
      </c>
      <c r="G6" s="147">
        <f aca="true" t="shared" si="0" ref="G6:G19">F6*D6</f>
        <v>298000</v>
      </c>
      <c r="H6" s="148"/>
      <c r="I6" s="166" t="s">
        <v>85</v>
      </c>
      <c r="J6" s="201">
        <v>320000</v>
      </c>
      <c r="K6" s="201">
        <f aca="true" t="shared" si="1" ref="K6:K19">J6+G6</f>
        <v>618000</v>
      </c>
      <c r="L6" s="193" t="s">
        <v>85</v>
      </c>
      <c r="M6" s="201">
        <v>480000</v>
      </c>
      <c r="N6" s="201">
        <f aca="true" t="shared" si="2" ref="N6:N19">K6+M6</f>
        <v>1098000</v>
      </c>
    </row>
    <row r="7" spans="1:14" s="174" customFormat="1" ht="27" customHeight="1">
      <c r="A7" s="144"/>
      <c r="B7" s="166" t="s">
        <v>86</v>
      </c>
      <c r="C7" s="167">
        <v>42370</v>
      </c>
      <c r="D7" s="145">
        <v>149000</v>
      </c>
      <c r="E7" s="146" t="s">
        <v>112</v>
      </c>
      <c r="F7" s="144">
        <v>2</v>
      </c>
      <c r="G7" s="147">
        <f t="shared" si="0"/>
        <v>298000</v>
      </c>
      <c r="H7" s="148"/>
      <c r="I7" s="166" t="s">
        <v>86</v>
      </c>
      <c r="J7" s="201">
        <v>320000</v>
      </c>
      <c r="K7" s="201">
        <f t="shared" si="1"/>
        <v>618000</v>
      </c>
      <c r="L7" s="194" t="s">
        <v>86</v>
      </c>
      <c r="M7" s="201">
        <v>160000</v>
      </c>
      <c r="N7" s="201">
        <f t="shared" si="2"/>
        <v>778000</v>
      </c>
    </row>
    <row r="8" spans="1:14" s="174" customFormat="1" ht="27" customHeight="1">
      <c r="A8" s="144"/>
      <c r="B8" s="166" t="s">
        <v>87</v>
      </c>
      <c r="C8" s="167">
        <v>42218</v>
      </c>
      <c r="D8" s="145">
        <v>149000</v>
      </c>
      <c r="E8" s="146" t="s">
        <v>112</v>
      </c>
      <c r="F8" s="144">
        <v>2</v>
      </c>
      <c r="G8" s="147">
        <f t="shared" si="0"/>
        <v>298000</v>
      </c>
      <c r="H8" s="148"/>
      <c r="I8" s="166" t="s">
        <v>87</v>
      </c>
      <c r="J8" s="201">
        <v>320000</v>
      </c>
      <c r="K8" s="201">
        <f t="shared" si="1"/>
        <v>618000</v>
      </c>
      <c r="L8" s="194" t="s">
        <v>87</v>
      </c>
      <c r="M8" s="201">
        <v>160000</v>
      </c>
      <c r="N8" s="201">
        <f t="shared" si="2"/>
        <v>778000</v>
      </c>
    </row>
    <row r="9" spans="1:14" s="175" customFormat="1" ht="27" customHeight="1">
      <c r="A9" s="150"/>
      <c r="B9" s="168" t="s">
        <v>88</v>
      </c>
      <c r="C9" s="169">
        <v>42874</v>
      </c>
      <c r="D9" s="179">
        <v>149000</v>
      </c>
      <c r="E9" s="149" t="s">
        <v>37</v>
      </c>
      <c r="F9" s="150">
        <v>1</v>
      </c>
      <c r="G9" s="151">
        <f t="shared" si="0"/>
        <v>149000</v>
      </c>
      <c r="H9" s="152"/>
      <c r="I9" s="168" t="s">
        <v>88</v>
      </c>
      <c r="J9" s="202">
        <v>320000</v>
      </c>
      <c r="K9" s="201">
        <f t="shared" si="1"/>
        <v>469000</v>
      </c>
      <c r="L9" s="195" t="s">
        <v>88</v>
      </c>
      <c r="M9" s="202">
        <v>320000</v>
      </c>
      <c r="N9" s="201">
        <f t="shared" si="2"/>
        <v>789000</v>
      </c>
    </row>
    <row r="10" spans="1:14" s="174" customFormat="1" ht="27" customHeight="1">
      <c r="A10" s="144"/>
      <c r="B10" s="166" t="s">
        <v>36</v>
      </c>
      <c r="C10" s="170">
        <v>42624</v>
      </c>
      <c r="D10" s="145">
        <v>149000</v>
      </c>
      <c r="E10" s="146" t="s">
        <v>38</v>
      </c>
      <c r="F10" s="144">
        <v>2</v>
      </c>
      <c r="G10" s="147">
        <f t="shared" si="0"/>
        <v>298000</v>
      </c>
      <c r="H10" s="148"/>
      <c r="I10" s="166" t="s">
        <v>36</v>
      </c>
      <c r="J10" s="201">
        <v>320000</v>
      </c>
      <c r="K10" s="201">
        <f t="shared" si="1"/>
        <v>618000</v>
      </c>
      <c r="L10" s="193" t="s">
        <v>36</v>
      </c>
      <c r="M10" s="201">
        <v>480000</v>
      </c>
      <c r="N10" s="201">
        <f t="shared" si="2"/>
        <v>1098000</v>
      </c>
    </row>
    <row r="11" spans="1:14" s="174" customFormat="1" ht="27" customHeight="1">
      <c r="A11" s="144"/>
      <c r="B11" s="137" t="s">
        <v>89</v>
      </c>
      <c r="C11" s="167">
        <v>42635</v>
      </c>
      <c r="D11" s="145">
        <v>149000</v>
      </c>
      <c r="E11" s="146" t="s">
        <v>38</v>
      </c>
      <c r="F11" s="144">
        <v>2</v>
      </c>
      <c r="G11" s="147">
        <f t="shared" si="0"/>
        <v>298000</v>
      </c>
      <c r="H11" s="148"/>
      <c r="I11" s="137" t="s">
        <v>89</v>
      </c>
      <c r="J11" s="201">
        <v>320000</v>
      </c>
      <c r="K11" s="201">
        <f t="shared" si="1"/>
        <v>618000</v>
      </c>
      <c r="L11" s="197" t="s">
        <v>89</v>
      </c>
      <c r="M11" s="201">
        <v>320000</v>
      </c>
      <c r="N11" s="201">
        <f t="shared" si="2"/>
        <v>938000</v>
      </c>
    </row>
    <row r="12" spans="1:14" s="174" customFormat="1" ht="27" customHeight="1">
      <c r="A12" s="144"/>
      <c r="B12" s="137" t="s">
        <v>90</v>
      </c>
      <c r="C12" s="167">
        <v>42659</v>
      </c>
      <c r="D12" s="145">
        <v>149000</v>
      </c>
      <c r="E12" s="146" t="s">
        <v>38</v>
      </c>
      <c r="F12" s="144">
        <v>2</v>
      </c>
      <c r="G12" s="147">
        <f t="shared" si="0"/>
        <v>298000</v>
      </c>
      <c r="H12" s="148"/>
      <c r="I12" s="137" t="s">
        <v>90</v>
      </c>
      <c r="J12" s="201">
        <v>320000</v>
      </c>
      <c r="K12" s="201">
        <f t="shared" si="1"/>
        <v>618000</v>
      </c>
      <c r="L12" s="196" t="s">
        <v>90</v>
      </c>
      <c r="M12" s="201">
        <v>480000</v>
      </c>
      <c r="N12" s="201">
        <f t="shared" si="2"/>
        <v>1098000</v>
      </c>
    </row>
    <row r="13" spans="1:14" s="174" customFormat="1" ht="27" customHeight="1">
      <c r="A13" s="144">
        <v>3</v>
      </c>
      <c r="B13" s="137" t="s">
        <v>80</v>
      </c>
      <c r="C13" s="167">
        <v>42027</v>
      </c>
      <c r="D13" s="145">
        <v>149000</v>
      </c>
      <c r="E13" s="146" t="s">
        <v>38</v>
      </c>
      <c r="F13" s="144">
        <v>2</v>
      </c>
      <c r="G13" s="147">
        <f t="shared" si="0"/>
        <v>298000</v>
      </c>
      <c r="H13" s="148"/>
      <c r="I13" s="137" t="s">
        <v>80</v>
      </c>
      <c r="J13" s="201">
        <v>320000</v>
      </c>
      <c r="K13" s="201">
        <f t="shared" si="1"/>
        <v>618000</v>
      </c>
      <c r="N13" s="201">
        <f t="shared" si="2"/>
        <v>618000</v>
      </c>
    </row>
    <row r="14" spans="1:14" s="174" customFormat="1" ht="27" customHeight="1">
      <c r="A14" s="144">
        <v>4</v>
      </c>
      <c r="B14" s="137" t="s">
        <v>91</v>
      </c>
      <c r="C14" s="167">
        <v>43038</v>
      </c>
      <c r="D14" s="145">
        <v>149000</v>
      </c>
      <c r="E14" s="146" t="s">
        <v>38</v>
      </c>
      <c r="F14" s="144">
        <v>2</v>
      </c>
      <c r="G14" s="147">
        <f t="shared" si="0"/>
        <v>298000</v>
      </c>
      <c r="H14" s="148"/>
      <c r="I14" s="137" t="s">
        <v>91</v>
      </c>
      <c r="J14" s="201">
        <v>320000</v>
      </c>
      <c r="K14" s="201">
        <f t="shared" si="1"/>
        <v>618000</v>
      </c>
      <c r="N14" s="201">
        <f t="shared" si="2"/>
        <v>618000</v>
      </c>
    </row>
    <row r="15" spans="1:14" s="176" customFormat="1" ht="24" customHeight="1">
      <c r="A15" s="144">
        <v>5</v>
      </c>
      <c r="B15" s="137" t="s">
        <v>92</v>
      </c>
      <c r="C15" s="167">
        <v>42045</v>
      </c>
      <c r="D15" s="180">
        <v>149000</v>
      </c>
      <c r="E15" s="153" t="s">
        <v>38</v>
      </c>
      <c r="F15" s="144">
        <v>2</v>
      </c>
      <c r="G15" s="147">
        <f t="shared" si="0"/>
        <v>298000</v>
      </c>
      <c r="H15" s="154"/>
      <c r="I15" s="137" t="s">
        <v>92</v>
      </c>
      <c r="J15" s="203">
        <v>320000</v>
      </c>
      <c r="K15" s="201">
        <f t="shared" si="1"/>
        <v>618000</v>
      </c>
      <c r="L15" s="203"/>
      <c r="M15" s="203"/>
      <c r="N15" s="201">
        <f t="shared" si="2"/>
        <v>618000</v>
      </c>
    </row>
    <row r="16" spans="1:14" s="165" customFormat="1" ht="24" customHeight="1">
      <c r="A16" s="144">
        <v>6</v>
      </c>
      <c r="B16" s="137" t="s">
        <v>81</v>
      </c>
      <c r="C16" s="167">
        <v>42777</v>
      </c>
      <c r="D16" s="145">
        <v>149000</v>
      </c>
      <c r="E16" s="146" t="s">
        <v>38</v>
      </c>
      <c r="F16" s="144">
        <v>2</v>
      </c>
      <c r="G16" s="147">
        <f t="shared" si="0"/>
        <v>298000</v>
      </c>
      <c r="H16" s="155"/>
      <c r="I16" s="137" t="s">
        <v>81</v>
      </c>
      <c r="J16" s="204">
        <v>320000</v>
      </c>
      <c r="K16" s="201">
        <f t="shared" si="1"/>
        <v>618000</v>
      </c>
      <c r="L16" s="204"/>
      <c r="M16" s="204"/>
      <c r="N16" s="201">
        <f t="shared" si="2"/>
        <v>618000</v>
      </c>
    </row>
    <row r="17" spans="1:14" s="165" customFormat="1" ht="24" customHeight="1">
      <c r="A17" s="144">
        <v>7</v>
      </c>
      <c r="B17" s="137" t="s">
        <v>93</v>
      </c>
      <c r="C17" s="167">
        <v>43070</v>
      </c>
      <c r="D17" s="145">
        <v>149000</v>
      </c>
      <c r="E17" s="146" t="s">
        <v>38</v>
      </c>
      <c r="F17" s="144">
        <v>2</v>
      </c>
      <c r="G17" s="147">
        <f t="shared" si="0"/>
        <v>298000</v>
      </c>
      <c r="H17" s="155"/>
      <c r="I17" s="137" t="s">
        <v>93</v>
      </c>
      <c r="J17" s="204">
        <v>320000</v>
      </c>
      <c r="K17" s="201">
        <f t="shared" si="1"/>
        <v>618000</v>
      </c>
      <c r="L17" s="204"/>
      <c r="M17" s="204"/>
      <c r="N17" s="201">
        <f t="shared" si="2"/>
        <v>618000</v>
      </c>
    </row>
    <row r="18" spans="1:14" s="165" customFormat="1" ht="24" customHeight="1">
      <c r="A18" s="144">
        <v>8</v>
      </c>
      <c r="B18" s="137" t="s">
        <v>94</v>
      </c>
      <c r="C18" s="167">
        <v>42472</v>
      </c>
      <c r="D18" s="145">
        <v>149000</v>
      </c>
      <c r="E18" s="146" t="s">
        <v>38</v>
      </c>
      <c r="F18" s="144">
        <v>2</v>
      </c>
      <c r="G18" s="147">
        <f t="shared" si="0"/>
        <v>298000</v>
      </c>
      <c r="H18" s="155"/>
      <c r="I18" s="137" t="s">
        <v>94</v>
      </c>
      <c r="J18" s="204">
        <v>320000</v>
      </c>
      <c r="K18" s="201">
        <f t="shared" si="1"/>
        <v>618000</v>
      </c>
      <c r="L18" s="204"/>
      <c r="M18" s="204"/>
      <c r="N18" s="201">
        <f t="shared" si="2"/>
        <v>618000</v>
      </c>
    </row>
    <row r="19" spans="1:14" s="177" customFormat="1" ht="24" customHeight="1">
      <c r="A19" s="156">
        <v>9</v>
      </c>
      <c r="B19" s="157" t="s">
        <v>115</v>
      </c>
      <c r="C19" s="158">
        <v>42499</v>
      </c>
      <c r="D19" s="159">
        <v>149000</v>
      </c>
      <c r="E19" s="160" t="s">
        <v>43</v>
      </c>
      <c r="F19" s="156">
        <v>2</v>
      </c>
      <c r="G19" s="161">
        <f t="shared" si="0"/>
        <v>298000</v>
      </c>
      <c r="H19" s="162"/>
      <c r="I19" s="157" t="s">
        <v>115</v>
      </c>
      <c r="J19" s="205">
        <v>320000</v>
      </c>
      <c r="K19" s="201">
        <f t="shared" si="1"/>
        <v>618000</v>
      </c>
      <c r="L19" s="157" t="s">
        <v>115</v>
      </c>
      <c r="M19" s="201">
        <v>480000</v>
      </c>
      <c r="N19" s="201">
        <f t="shared" si="2"/>
        <v>1098000</v>
      </c>
    </row>
    <row r="20" spans="1:14" s="178" customFormat="1" ht="25.5" customHeight="1">
      <c r="A20" s="56"/>
      <c r="B20" s="56" t="s">
        <v>3</v>
      </c>
      <c r="C20" s="56"/>
      <c r="D20" s="172"/>
      <c r="E20" s="173"/>
      <c r="F20" s="173"/>
      <c r="G20" s="173">
        <f>SUM(G5:G19)</f>
        <v>4321000</v>
      </c>
      <c r="H20" s="173"/>
      <c r="J20" s="206"/>
      <c r="K20" s="206"/>
      <c r="N20" s="206">
        <f>SUM(N5:N19)</f>
        <v>12321000</v>
      </c>
    </row>
    <row r="21" spans="1:14" ht="41.25" customHeight="1">
      <c r="A21" s="274" t="s">
        <v>120</v>
      </c>
      <c r="B21" s="274"/>
      <c r="C21" s="274"/>
      <c r="D21" s="274"/>
      <c r="E21" s="274"/>
      <c r="F21" s="274"/>
      <c r="G21" s="274"/>
      <c r="H21" s="274"/>
      <c r="N21" s="199">
        <f>N20+M28</f>
        <v>12481000</v>
      </c>
    </row>
    <row r="22" spans="2:8" ht="17.25" customHeight="1">
      <c r="B22" s="1"/>
      <c r="D22" s="273" t="s">
        <v>117</v>
      </c>
      <c r="E22" s="273"/>
      <c r="F22" s="273"/>
      <c r="G22" s="273"/>
      <c r="H22" s="273"/>
    </row>
    <row r="23" spans="2:14" s="1" customFormat="1" ht="27" customHeight="1">
      <c r="B23" s="258" t="s">
        <v>4</v>
      </c>
      <c r="C23" s="258"/>
      <c r="D23" s="258" t="s">
        <v>27</v>
      </c>
      <c r="E23" s="258"/>
      <c r="F23" s="258"/>
      <c r="G23" s="258"/>
      <c r="H23" s="258"/>
      <c r="J23" s="207"/>
      <c r="K23" s="207"/>
      <c r="N23" s="207"/>
    </row>
    <row r="24" spans="2:9" ht="15">
      <c r="B24" s="8"/>
      <c r="I24" s="2" t="s">
        <v>15</v>
      </c>
    </row>
    <row r="25" ht="15">
      <c r="B25" s="8"/>
    </row>
    <row r="26" ht="15">
      <c r="B26" s="8"/>
    </row>
    <row r="27" ht="15">
      <c r="B27" s="8"/>
    </row>
    <row r="28" spans="2:13" ht="15">
      <c r="B28" s="258" t="s">
        <v>42</v>
      </c>
      <c r="C28" s="258"/>
      <c r="D28" s="258" t="s">
        <v>41</v>
      </c>
      <c r="E28" s="258"/>
      <c r="F28" s="258"/>
      <c r="G28" s="258"/>
      <c r="H28" s="258"/>
      <c r="L28" s="198" t="s">
        <v>127</v>
      </c>
      <c r="M28" s="201">
        <v>160000</v>
      </c>
    </row>
    <row r="29" ht="15">
      <c r="B29" s="8"/>
    </row>
    <row r="30" ht="15">
      <c r="B30" s="8"/>
    </row>
    <row r="31" ht="15">
      <c r="B31" s="8"/>
    </row>
    <row r="32" ht="15">
      <c r="B32" s="8"/>
    </row>
    <row r="33" ht="15">
      <c r="B33" s="8"/>
    </row>
    <row r="34" ht="9" customHeight="1">
      <c r="B34" s="8"/>
    </row>
    <row r="35" spans="1:3" ht="36" customHeight="1">
      <c r="A35" s="261" t="s">
        <v>44</v>
      </c>
      <c r="B35" s="258"/>
      <c r="C35" s="258"/>
    </row>
    <row r="37" spans="1:8" ht="34.5" customHeight="1">
      <c r="A37" s="258" t="s">
        <v>118</v>
      </c>
      <c r="B37" s="258"/>
      <c r="C37" s="258"/>
      <c r="D37" s="258"/>
      <c r="E37" s="258"/>
      <c r="F37" s="258"/>
      <c r="G37" s="258"/>
      <c r="H37" s="258"/>
    </row>
    <row r="38" spans="1:8" ht="36.75" customHeight="1">
      <c r="A38" s="16" t="s">
        <v>0</v>
      </c>
      <c r="B38" s="16" t="s">
        <v>22</v>
      </c>
      <c r="C38" s="16" t="s">
        <v>23</v>
      </c>
      <c r="D38" s="9" t="s">
        <v>24</v>
      </c>
      <c r="E38" s="16" t="s">
        <v>25</v>
      </c>
      <c r="F38" s="16" t="s">
        <v>7</v>
      </c>
      <c r="G38" s="9" t="s">
        <v>26</v>
      </c>
      <c r="H38" s="9" t="s">
        <v>76</v>
      </c>
    </row>
    <row r="39" spans="1:14" s="165" customFormat="1" ht="25.5" customHeight="1">
      <c r="A39" s="139">
        <v>1</v>
      </c>
      <c r="B39" s="163" t="s">
        <v>82</v>
      </c>
      <c r="C39" s="164">
        <v>42971</v>
      </c>
      <c r="D39" s="140">
        <v>160000</v>
      </c>
      <c r="E39" s="141" t="s">
        <v>37</v>
      </c>
      <c r="F39" s="139">
        <v>2</v>
      </c>
      <c r="G39" s="142">
        <f>F39*D39</f>
        <v>320000</v>
      </c>
      <c r="H39" s="143"/>
      <c r="J39" s="204"/>
      <c r="K39" s="204"/>
      <c r="L39" s="204"/>
      <c r="M39" s="204"/>
      <c r="N39" s="204"/>
    </row>
    <row r="40" spans="1:14" s="165" customFormat="1" ht="25.5" customHeight="1">
      <c r="A40" s="144">
        <v>2</v>
      </c>
      <c r="B40" s="166" t="s">
        <v>85</v>
      </c>
      <c r="C40" s="167">
        <v>43079</v>
      </c>
      <c r="D40" s="145">
        <v>160000</v>
      </c>
      <c r="E40" s="146" t="s">
        <v>37</v>
      </c>
      <c r="F40" s="144">
        <v>2</v>
      </c>
      <c r="G40" s="147">
        <f aca="true" t="shared" si="3" ref="G40:G53">F40*D40</f>
        <v>320000</v>
      </c>
      <c r="H40" s="148"/>
      <c r="J40" s="204"/>
      <c r="K40" s="204"/>
      <c r="L40" s="204"/>
      <c r="M40" s="204"/>
      <c r="N40" s="204"/>
    </row>
    <row r="41" spans="1:14" s="165" customFormat="1" ht="25.5" customHeight="1">
      <c r="A41" s="144">
        <v>3</v>
      </c>
      <c r="B41" s="166" t="s">
        <v>86</v>
      </c>
      <c r="C41" s="167">
        <v>42370</v>
      </c>
      <c r="D41" s="145">
        <v>160000</v>
      </c>
      <c r="E41" s="146" t="s">
        <v>112</v>
      </c>
      <c r="F41" s="144">
        <v>2</v>
      </c>
      <c r="G41" s="147">
        <f t="shared" si="3"/>
        <v>320000</v>
      </c>
      <c r="H41" s="148"/>
      <c r="J41" s="204"/>
      <c r="K41" s="204"/>
      <c r="L41" s="204"/>
      <c r="M41" s="204"/>
      <c r="N41" s="204"/>
    </row>
    <row r="42" spans="1:14" s="165" customFormat="1" ht="25.5" customHeight="1">
      <c r="A42" s="144">
        <v>4</v>
      </c>
      <c r="B42" s="166" t="s">
        <v>87</v>
      </c>
      <c r="C42" s="167">
        <v>42218</v>
      </c>
      <c r="D42" s="145">
        <v>160000</v>
      </c>
      <c r="E42" s="146" t="s">
        <v>112</v>
      </c>
      <c r="F42" s="144">
        <v>2</v>
      </c>
      <c r="G42" s="147">
        <f t="shared" si="3"/>
        <v>320000</v>
      </c>
      <c r="H42" s="148"/>
      <c r="J42" s="204"/>
      <c r="K42" s="204"/>
      <c r="L42" s="204"/>
      <c r="M42" s="204"/>
      <c r="N42" s="204"/>
    </row>
    <row r="43" spans="1:14" s="165" customFormat="1" ht="25.5" customHeight="1">
      <c r="A43" s="144">
        <v>5</v>
      </c>
      <c r="B43" s="168" t="s">
        <v>88</v>
      </c>
      <c r="C43" s="169">
        <v>42874</v>
      </c>
      <c r="D43" s="145">
        <v>160000</v>
      </c>
      <c r="E43" s="149" t="s">
        <v>37</v>
      </c>
      <c r="F43" s="150">
        <v>2</v>
      </c>
      <c r="G43" s="151">
        <f t="shared" si="3"/>
        <v>320000</v>
      </c>
      <c r="H43" s="152"/>
      <c r="J43" s="204"/>
      <c r="K43" s="204"/>
      <c r="L43" s="204"/>
      <c r="M43" s="204"/>
      <c r="N43" s="204"/>
    </row>
    <row r="44" spans="1:14" s="165" customFormat="1" ht="25.5" customHeight="1">
      <c r="A44" s="144">
        <v>6</v>
      </c>
      <c r="B44" s="166" t="s">
        <v>36</v>
      </c>
      <c r="C44" s="170">
        <v>42624</v>
      </c>
      <c r="D44" s="145">
        <v>160000</v>
      </c>
      <c r="E44" s="146" t="s">
        <v>38</v>
      </c>
      <c r="F44" s="144">
        <v>2</v>
      </c>
      <c r="G44" s="147">
        <f t="shared" si="3"/>
        <v>320000</v>
      </c>
      <c r="H44" s="148"/>
      <c r="J44" s="204"/>
      <c r="K44" s="204"/>
      <c r="L44" s="204"/>
      <c r="M44" s="204"/>
      <c r="N44" s="204"/>
    </row>
    <row r="45" spans="1:14" s="165" customFormat="1" ht="25.5" customHeight="1">
      <c r="A45" s="144">
        <v>7</v>
      </c>
      <c r="B45" s="137" t="s">
        <v>89</v>
      </c>
      <c r="C45" s="167">
        <v>42635</v>
      </c>
      <c r="D45" s="145">
        <v>160000</v>
      </c>
      <c r="E45" s="146" t="s">
        <v>38</v>
      </c>
      <c r="F45" s="144">
        <v>2</v>
      </c>
      <c r="G45" s="147">
        <f t="shared" si="3"/>
        <v>320000</v>
      </c>
      <c r="H45" s="148"/>
      <c r="J45" s="204"/>
      <c r="K45" s="204"/>
      <c r="L45" s="204"/>
      <c r="M45" s="204"/>
      <c r="N45" s="204"/>
    </row>
    <row r="46" spans="1:14" s="165" customFormat="1" ht="25.5" customHeight="1">
      <c r="A46" s="144">
        <v>8</v>
      </c>
      <c r="B46" s="137" t="s">
        <v>90</v>
      </c>
      <c r="C46" s="167">
        <v>42659</v>
      </c>
      <c r="D46" s="145">
        <v>160000</v>
      </c>
      <c r="E46" s="146" t="s">
        <v>38</v>
      </c>
      <c r="F46" s="144">
        <v>2</v>
      </c>
      <c r="G46" s="147">
        <f t="shared" si="3"/>
        <v>320000</v>
      </c>
      <c r="H46" s="148"/>
      <c r="J46" s="204"/>
      <c r="K46" s="204"/>
      <c r="L46" s="204"/>
      <c r="M46" s="204"/>
      <c r="N46" s="204"/>
    </row>
    <row r="47" spans="1:14" s="165" customFormat="1" ht="25.5" customHeight="1">
      <c r="A47" s="144">
        <v>9</v>
      </c>
      <c r="B47" s="137" t="s">
        <v>80</v>
      </c>
      <c r="C47" s="167">
        <v>42027</v>
      </c>
      <c r="D47" s="145">
        <v>160000</v>
      </c>
      <c r="E47" s="146" t="s">
        <v>38</v>
      </c>
      <c r="F47" s="144">
        <v>2</v>
      </c>
      <c r="G47" s="147">
        <f t="shared" si="3"/>
        <v>320000</v>
      </c>
      <c r="H47" s="148"/>
      <c r="I47" s="171">
        <f>G54+G20</f>
        <v>9121000</v>
      </c>
      <c r="J47" s="204"/>
      <c r="K47" s="204"/>
      <c r="L47" s="204"/>
      <c r="M47" s="204"/>
      <c r="N47" s="204"/>
    </row>
    <row r="48" spans="1:14" s="165" customFormat="1" ht="25.5" customHeight="1">
      <c r="A48" s="144">
        <v>10</v>
      </c>
      <c r="B48" s="137" t="s">
        <v>91</v>
      </c>
      <c r="C48" s="167">
        <v>43038</v>
      </c>
      <c r="D48" s="145">
        <v>160000</v>
      </c>
      <c r="E48" s="146" t="s">
        <v>38</v>
      </c>
      <c r="F48" s="144">
        <v>2</v>
      </c>
      <c r="G48" s="147">
        <f t="shared" si="3"/>
        <v>320000</v>
      </c>
      <c r="H48" s="148"/>
      <c r="I48" s="165">
        <v>9121000</v>
      </c>
      <c r="J48" s="204"/>
      <c r="K48" s="204"/>
      <c r="L48" s="204"/>
      <c r="M48" s="204"/>
      <c r="N48" s="204"/>
    </row>
    <row r="49" spans="1:14" s="165" customFormat="1" ht="25.5" customHeight="1">
      <c r="A49" s="144">
        <v>11</v>
      </c>
      <c r="B49" s="137" t="s">
        <v>92</v>
      </c>
      <c r="C49" s="167">
        <v>42045</v>
      </c>
      <c r="D49" s="145">
        <v>160000</v>
      </c>
      <c r="E49" s="153" t="s">
        <v>38</v>
      </c>
      <c r="F49" s="144">
        <v>2</v>
      </c>
      <c r="G49" s="147">
        <f t="shared" si="3"/>
        <v>320000</v>
      </c>
      <c r="H49" s="154"/>
      <c r="I49" s="171">
        <f>I47-I48</f>
        <v>0</v>
      </c>
      <c r="J49" s="204"/>
      <c r="K49" s="204"/>
      <c r="L49" s="204"/>
      <c r="M49" s="204"/>
      <c r="N49" s="204"/>
    </row>
    <row r="50" spans="1:14" s="165" customFormat="1" ht="25.5" customHeight="1">
      <c r="A50" s="144">
        <v>12</v>
      </c>
      <c r="B50" s="137" t="s">
        <v>81</v>
      </c>
      <c r="C50" s="167">
        <v>42777</v>
      </c>
      <c r="D50" s="145">
        <v>160000</v>
      </c>
      <c r="E50" s="146" t="s">
        <v>38</v>
      </c>
      <c r="F50" s="144">
        <v>2</v>
      </c>
      <c r="G50" s="147">
        <f t="shared" si="3"/>
        <v>320000</v>
      </c>
      <c r="H50" s="155"/>
      <c r="J50" s="204"/>
      <c r="K50" s="204"/>
      <c r="L50" s="204"/>
      <c r="M50" s="204"/>
      <c r="N50" s="204"/>
    </row>
    <row r="51" spans="1:14" s="165" customFormat="1" ht="25.5" customHeight="1">
      <c r="A51" s="144">
        <v>13</v>
      </c>
      <c r="B51" s="137" t="s">
        <v>93</v>
      </c>
      <c r="C51" s="167">
        <v>43070</v>
      </c>
      <c r="D51" s="145">
        <v>160000</v>
      </c>
      <c r="E51" s="146" t="s">
        <v>38</v>
      </c>
      <c r="F51" s="144">
        <v>2</v>
      </c>
      <c r="G51" s="147">
        <f t="shared" si="3"/>
        <v>320000</v>
      </c>
      <c r="H51" s="155"/>
      <c r="J51" s="204"/>
      <c r="K51" s="204"/>
      <c r="L51" s="204"/>
      <c r="M51" s="204"/>
      <c r="N51" s="204"/>
    </row>
    <row r="52" spans="1:14" s="165" customFormat="1" ht="25.5" customHeight="1">
      <c r="A52" s="144">
        <v>14</v>
      </c>
      <c r="B52" s="137" t="s">
        <v>94</v>
      </c>
      <c r="C52" s="167">
        <v>42472</v>
      </c>
      <c r="D52" s="145">
        <v>160000</v>
      </c>
      <c r="E52" s="146" t="s">
        <v>38</v>
      </c>
      <c r="F52" s="144">
        <v>2</v>
      </c>
      <c r="G52" s="147">
        <f t="shared" si="3"/>
        <v>320000</v>
      </c>
      <c r="H52" s="155"/>
      <c r="J52" s="204"/>
      <c r="K52" s="204"/>
      <c r="L52" s="204"/>
      <c r="M52" s="204"/>
      <c r="N52" s="204"/>
    </row>
    <row r="53" spans="1:14" s="165" customFormat="1" ht="25.5" customHeight="1">
      <c r="A53" s="156">
        <v>15</v>
      </c>
      <c r="B53" s="157" t="s">
        <v>115</v>
      </c>
      <c r="C53" s="158">
        <v>42499</v>
      </c>
      <c r="D53" s="159">
        <v>160000</v>
      </c>
      <c r="E53" s="160" t="s">
        <v>43</v>
      </c>
      <c r="F53" s="156">
        <v>2</v>
      </c>
      <c r="G53" s="161">
        <f t="shared" si="3"/>
        <v>320000</v>
      </c>
      <c r="H53" s="162"/>
      <c r="J53" s="204"/>
      <c r="K53" s="204"/>
      <c r="L53" s="204"/>
      <c r="M53" s="204"/>
      <c r="N53" s="204"/>
    </row>
    <row r="54" spans="1:14" s="165" customFormat="1" ht="25.5" customHeight="1">
      <c r="A54" s="56"/>
      <c r="B54" s="56" t="s">
        <v>3</v>
      </c>
      <c r="C54" s="56"/>
      <c r="D54" s="172"/>
      <c r="E54" s="173"/>
      <c r="F54" s="173"/>
      <c r="G54" s="173">
        <f>SUM(G39:G53)</f>
        <v>4800000</v>
      </c>
      <c r="H54" s="173"/>
      <c r="J54" s="204"/>
      <c r="K54" s="204"/>
      <c r="L54" s="204"/>
      <c r="M54" s="204"/>
      <c r="N54" s="204"/>
    </row>
    <row r="55" spans="1:8" ht="24.75" customHeight="1">
      <c r="A55" s="274" t="s">
        <v>119</v>
      </c>
      <c r="B55" s="274"/>
      <c r="C55" s="274"/>
      <c r="D55" s="274"/>
      <c r="E55" s="274"/>
      <c r="F55" s="274"/>
      <c r="G55" s="274"/>
      <c r="H55" s="274"/>
    </row>
    <row r="56" spans="2:8" ht="23.25" customHeight="1">
      <c r="B56" s="1"/>
      <c r="D56" s="273" t="s">
        <v>117</v>
      </c>
      <c r="E56" s="273"/>
      <c r="F56" s="273"/>
      <c r="G56" s="273"/>
      <c r="H56" s="273"/>
    </row>
    <row r="57" spans="1:8" ht="15">
      <c r="A57" s="1"/>
      <c r="B57" s="258" t="s">
        <v>4</v>
      </c>
      <c r="C57" s="258"/>
      <c r="D57" s="258" t="s">
        <v>27</v>
      </c>
      <c r="E57" s="258"/>
      <c r="F57" s="258"/>
      <c r="G57" s="258"/>
      <c r="H57" s="258"/>
    </row>
    <row r="58" ht="15">
      <c r="B58" s="8"/>
    </row>
    <row r="59" ht="15">
      <c r="B59" s="8"/>
    </row>
    <row r="60" ht="15">
      <c r="B60" s="8"/>
    </row>
    <row r="61" ht="15">
      <c r="B61" s="8"/>
    </row>
    <row r="62" spans="2:8" ht="15">
      <c r="B62" s="258" t="s">
        <v>42</v>
      </c>
      <c r="C62" s="258"/>
      <c r="D62" s="258" t="s">
        <v>41</v>
      </c>
      <c r="E62" s="258"/>
      <c r="F62" s="258"/>
      <c r="G62" s="258"/>
      <c r="H62" s="258"/>
    </row>
    <row r="63" ht="15">
      <c r="B63" s="8"/>
    </row>
    <row r="64" ht="15">
      <c r="B64" s="8"/>
    </row>
    <row r="65" ht="15">
      <c r="B65" s="8"/>
    </row>
    <row r="66" ht="15">
      <c r="B66" s="8"/>
    </row>
    <row r="67" ht="15">
      <c r="B67" s="8"/>
    </row>
    <row r="68" ht="15">
      <c r="B68" s="8"/>
    </row>
    <row r="69" ht="15">
      <c r="B69" s="8"/>
    </row>
    <row r="70" ht="15">
      <c r="B70" s="8"/>
    </row>
    <row r="71" ht="15">
      <c r="B71" s="8"/>
    </row>
    <row r="72" ht="15">
      <c r="B72" s="8"/>
    </row>
    <row r="73" ht="15">
      <c r="B73" s="8"/>
    </row>
    <row r="74" ht="15">
      <c r="B74" s="8"/>
    </row>
    <row r="75" ht="15">
      <c r="B75" s="8"/>
    </row>
    <row r="76" ht="15">
      <c r="B76" s="8"/>
    </row>
    <row r="77" ht="15">
      <c r="B77" s="8"/>
    </row>
    <row r="78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  <row r="87" ht="15">
      <c r="B87" s="8"/>
    </row>
    <row r="88" ht="15">
      <c r="B88" s="8"/>
    </row>
    <row r="89" ht="15">
      <c r="B89" s="8"/>
    </row>
    <row r="90" ht="15">
      <c r="B90" s="8"/>
    </row>
    <row r="91" ht="15">
      <c r="B91" s="8"/>
    </row>
    <row r="92" ht="15">
      <c r="B92" s="8"/>
    </row>
    <row r="93" ht="15">
      <c r="B93" s="8"/>
    </row>
    <row r="94" ht="15">
      <c r="B94" s="8"/>
    </row>
    <row r="95" ht="15">
      <c r="B95" s="8"/>
    </row>
    <row r="96" ht="15">
      <c r="B96" s="8"/>
    </row>
    <row r="97" ht="15">
      <c r="B97" s="8"/>
    </row>
    <row r="98" ht="15">
      <c r="B98" s="8"/>
    </row>
    <row r="99" ht="15">
      <c r="B99" s="8"/>
    </row>
    <row r="100" ht="15">
      <c r="B100" s="8"/>
    </row>
    <row r="101" ht="15">
      <c r="B101" s="8"/>
    </row>
    <row r="102" ht="15">
      <c r="B102" s="8"/>
    </row>
    <row r="103" ht="15">
      <c r="B103" s="8"/>
    </row>
    <row r="104" ht="15">
      <c r="B104" s="8"/>
    </row>
    <row r="105" ht="15">
      <c r="B105" s="8"/>
    </row>
    <row r="106" ht="15">
      <c r="B106" s="8"/>
    </row>
    <row r="107" ht="15">
      <c r="B107" s="8"/>
    </row>
    <row r="108" ht="15">
      <c r="B108" s="8"/>
    </row>
  </sheetData>
  <sheetProtection/>
  <mergeCells count="16">
    <mergeCell ref="B62:C62"/>
    <mergeCell ref="D62:H62"/>
    <mergeCell ref="A35:C35"/>
    <mergeCell ref="A37:H37"/>
    <mergeCell ref="A55:H55"/>
    <mergeCell ref="D56:H56"/>
    <mergeCell ref="B57:C57"/>
    <mergeCell ref="D57:H57"/>
    <mergeCell ref="B23:C23"/>
    <mergeCell ref="D22:H22"/>
    <mergeCell ref="A1:C1"/>
    <mergeCell ref="A3:H3"/>
    <mergeCell ref="B28:C28"/>
    <mergeCell ref="D23:H23"/>
    <mergeCell ref="D28:H28"/>
    <mergeCell ref="A21:H21"/>
  </mergeCells>
  <printOptions/>
  <pageMargins left="0.5" right="0.25" top="0.47" bottom="0.39" header="0.5" footer="0.3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421875" style="2" customWidth="1"/>
    <col min="2" max="2" width="23.00390625" style="2" customWidth="1"/>
    <col min="3" max="3" width="8.28125" style="2" customWidth="1"/>
    <col min="4" max="4" width="8.57421875" style="2" customWidth="1"/>
    <col min="5" max="5" width="11.421875" style="2" customWidth="1"/>
    <col min="6" max="6" width="7.421875" style="2" customWidth="1"/>
    <col min="7" max="7" width="12.8515625" style="2" customWidth="1"/>
    <col min="8" max="8" width="18.421875" style="2" customWidth="1"/>
    <col min="9" max="9" width="18.7109375" style="2" customWidth="1"/>
    <col min="10" max="16384" width="9.140625" style="2" customWidth="1"/>
  </cols>
  <sheetData>
    <row r="1" spans="1:3" ht="45" customHeight="1">
      <c r="A1" s="261" t="s">
        <v>33</v>
      </c>
      <c r="B1" s="261"/>
      <c r="C1" s="261"/>
    </row>
    <row r="2" spans="1:8" ht="48.75" customHeight="1">
      <c r="A2" s="260" t="s">
        <v>32</v>
      </c>
      <c r="B2" s="260"/>
      <c r="C2" s="260"/>
      <c r="D2" s="260"/>
      <c r="E2" s="260"/>
      <c r="F2" s="260"/>
      <c r="G2" s="260"/>
      <c r="H2" s="260"/>
    </row>
    <row r="3" spans="7:8" ht="15.75" customHeight="1">
      <c r="G3" s="271" t="s">
        <v>13</v>
      </c>
      <c r="H3" s="271"/>
    </row>
    <row r="4" spans="1:8" s="10" customFormat="1" ht="25.5" customHeight="1">
      <c r="A4" s="276" t="s">
        <v>10</v>
      </c>
      <c r="B4" s="276" t="s">
        <v>29</v>
      </c>
      <c r="C4" s="276" t="s">
        <v>17</v>
      </c>
      <c r="D4" s="276"/>
      <c r="E4" s="276"/>
      <c r="F4" s="276" t="s">
        <v>18</v>
      </c>
      <c r="G4" s="276"/>
      <c r="H4" s="276" t="s">
        <v>19</v>
      </c>
    </row>
    <row r="5" spans="1:8" s="10" customFormat="1" ht="29.25" customHeight="1">
      <c r="A5" s="276"/>
      <c r="B5" s="276"/>
      <c r="C5" s="9" t="s">
        <v>11</v>
      </c>
      <c r="D5" s="9" t="s">
        <v>12</v>
      </c>
      <c r="E5" s="9" t="s">
        <v>20</v>
      </c>
      <c r="F5" s="9" t="s">
        <v>11</v>
      </c>
      <c r="G5" s="9" t="s">
        <v>20</v>
      </c>
      <c r="H5" s="276"/>
    </row>
    <row r="6" spans="1:8" s="32" customFormat="1" ht="20.25" customHeight="1">
      <c r="A6" s="6"/>
      <c r="B6" s="14"/>
      <c r="C6" s="6"/>
      <c r="D6" s="6"/>
      <c r="E6" s="7"/>
      <c r="F6" s="7"/>
      <c r="G6" s="7"/>
      <c r="H6" s="7"/>
    </row>
    <row r="7" spans="1:8" s="32" customFormat="1" ht="20.25" customHeight="1">
      <c r="A7" s="6"/>
      <c r="B7" s="14"/>
      <c r="C7" s="30"/>
      <c r="D7" s="30"/>
      <c r="E7" s="31"/>
      <c r="F7" s="31"/>
      <c r="G7" s="31"/>
      <c r="H7" s="31"/>
    </row>
    <row r="8" spans="1:8" s="32" customFormat="1" ht="20.25" customHeight="1">
      <c r="A8" s="6"/>
      <c r="B8" s="14"/>
      <c r="C8" s="6"/>
      <c r="D8" s="6"/>
      <c r="E8" s="7"/>
      <c r="F8" s="7"/>
      <c r="G8" s="7"/>
      <c r="H8" s="7"/>
    </row>
    <row r="9" spans="1:8" s="32" customFormat="1" ht="20.25" customHeight="1">
      <c r="A9" s="6"/>
      <c r="B9" s="29"/>
      <c r="C9" s="6"/>
      <c r="D9" s="6"/>
      <c r="E9" s="7"/>
      <c r="F9" s="7"/>
      <c r="G9" s="7"/>
      <c r="H9" s="7"/>
    </row>
    <row r="10" spans="1:8" s="32" customFormat="1" ht="20.25" customHeight="1">
      <c r="A10" s="6"/>
      <c r="B10" s="29"/>
      <c r="C10" s="6"/>
      <c r="D10" s="6"/>
      <c r="E10" s="7"/>
      <c r="F10" s="7"/>
      <c r="G10" s="7"/>
      <c r="H10" s="7"/>
    </row>
    <row r="11" spans="1:8" s="32" customFormat="1" ht="20.25" customHeight="1">
      <c r="A11" s="6"/>
      <c r="B11" s="29"/>
      <c r="C11" s="6"/>
      <c r="D11" s="6"/>
      <c r="E11" s="7"/>
      <c r="F11" s="7"/>
      <c r="G11" s="7"/>
      <c r="H11" s="7"/>
    </row>
    <row r="12" spans="1:8" s="32" customFormat="1" ht="20.25" customHeight="1">
      <c r="A12" s="6"/>
      <c r="B12" s="29"/>
      <c r="C12" s="6"/>
      <c r="D12" s="6"/>
      <c r="E12" s="7"/>
      <c r="F12" s="7"/>
      <c r="G12" s="7"/>
      <c r="H12" s="7"/>
    </row>
    <row r="13" spans="1:8" s="32" customFormat="1" ht="20.25" customHeight="1">
      <c r="A13" s="6"/>
      <c r="B13" s="14"/>
      <c r="C13" s="6"/>
      <c r="D13" s="6"/>
      <c r="E13" s="7"/>
      <c r="F13" s="7"/>
      <c r="G13" s="7"/>
      <c r="H13" s="7"/>
    </row>
    <row r="14" spans="1:8" s="32" customFormat="1" ht="20.25" customHeight="1">
      <c r="A14" s="6"/>
      <c r="B14" s="33"/>
      <c r="C14" s="34"/>
      <c r="D14" s="34"/>
      <c r="E14" s="17"/>
      <c r="F14" s="17"/>
      <c r="G14" s="17"/>
      <c r="H14" s="17"/>
    </row>
    <row r="15" spans="1:8" s="32" customFormat="1" ht="20.25" customHeight="1">
      <c r="A15" s="247" t="s">
        <v>3</v>
      </c>
      <c r="B15" s="249"/>
      <c r="C15" s="35"/>
      <c r="D15" s="35"/>
      <c r="E15" s="35"/>
      <c r="F15" s="35"/>
      <c r="G15" s="35"/>
      <c r="H15" s="35"/>
    </row>
    <row r="16" spans="5:9" ht="18.75" customHeight="1">
      <c r="E16" s="275" t="s">
        <v>35</v>
      </c>
      <c r="F16" s="275"/>
      <c r="G16" s="275"/>
      <c r="H16" s="275"/>
      <c r="I16" s="38"/>
    </row>
    <row r="17" spans="5:9" s="1" customFormat="1" ht="24.75" customHeight="1">
      <c r="E17" s="258" t="s">
        <v>4</v>
      </c>
      <c r="F17" s="258"/>
      <c r="G17" s="258" t="s">
        <v>27</v>
      </c>
      <c r="H17" s="258"/>
      <c r="I17" s="36"/>
    </row>
    <row r="23" spans="7:9" ht="15">
      <c r="G23" s="258" t="s">
        <v>28</v>
      </c>
      <c r="H23" s="258"/>
      <c r="I23" s="36"/>
    </row>
  </sheetData>
  <sheetProtection/>
  <mergeCells count="13">
    <mergeCell ref="C4:E4"/>
    <mergeCell ref="F4:G4"/>
    <mergeCell ref="H4:H5"/>
    <mergeCell ref="G23:H23"/>
    <mergeCell ref="A15:B15"/>
    <mergeCell ref="E16:H16"/>
    <mergeCell ref="E17:F17"/>
    <mergeCell ref="G17:H17"/>
    <mergeCell ref="A1:C1"/>
    <mergeCell ref="A2:H2"/>
    <mergeCell ref="G3:H3"/>
    <mergeCell ref="A4:A5"/>
    <mergeCell ref="B4:B5"/>
  </mergeCells>
  <printOptions/>
  <pageMargins left="0.61" right="0.4" top="0.43" bottom="0.27" header="0.36" footer="0.2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MrsBen</cp:lastModifiedBy>
  <cp:lastPrinted>2023-12-15T09:00:54Z</cp:lastPrinted>
  <dcterms:created xsi:type="dcterms:W3CDTF">1996-10-14T23:33:28Z</dcterms:created>
  <dcterms:modified xsi:type="dcterms:W3CDTF">2023-12-15T09:01:44Z</dcterms:modified>
  <cp:category/>
  <cp:version/>
  <cp:contentType/>
  <cp:contentStatus/>
</cp:coreProperties>
</file>